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Приложения к отчетам\"/>
    </mc:Choice>
  </mc:AlternateContent>
  <bookViews>
    <workbookView xWindow="0" yWindow="0" windowWidth="28752" windowHeight="11868" firstSheet="1" activeTab="5"/>
  </bookViews>
  <sheets>
    <sheet name="Приложение 7" sheetId="15" r:id="rId1"/>
    <sheet name="Приложение 6" sheetId="8" r:id="rId2"/>
    <sheet name="Приложение 5" sheetId="3" r:id="rId3"/>
    <sheet name="Приложение 4" sheetId="7" r:id="rId4"/>
    <sheet name="Приложение 3" sheetId="2" r:id="rId5"/>
    <sheet name="Приложение 2" sheetId="6" r:id="rId6"/>
    <sheet name="Приложение 1" sheetId="5" r:id="rId7"/>
  </sheets>
  <calcPr calcId="152511"/>
</workbook>
</file>

<file path=xl/calcChain.xml><?xml version="1.0" encoding="utf-8"?>
<calcChain xmlns="http://schemas.openxmlformats.org/spreadsheetml/2006/main">
  <c r="E20" i="6" l="1"/>
  <c r="E19" i="6" s="1"/>
  <c r="E18" i="6" s="1"/>
  <c r="E15" i="6"/>
  <c r="E14" i="6" s="1"/>
  <c r="E16" i="6"/>
  <c r="D17" i="5"/>
  <c r="D16" i="5" s="1"/>
  <c r="D18" i="5"/>
  <c r="D14" i="5"/>
  <c r="D13" i="5" s="1"/>
  <c r="D12" i="5" s="1"/>
  <c r="D66" i="2" l="1"/>
  <c r="C66" i="2"/>
  <c r="D56" i="2"/>
  <c r="C56" i="2"/>
  <c r="D39" i="7" l="1"/>
  <c r="E83" i="15"/>
  <c r="E82" i="15"/>
  <c r="E81" i="15"/>
  <c r="D80" i="15"/>
  <c r="C80" i="15"/>
  <c r="E79" i="15"/>
  <c r="E78" i="15"/>
  <c r="E77" i="15"/>
  <c r="D76" i="15"/>
  <c r="C76" i="15"/>
  <c r="E75" i="15"/>
  <c r="D74" i="15"/>
  <c r="C74" i="15"/>
  <c r="E73" i="15"/>
  <c r="D72" i="15"/>
  <c r="D68" i="15" s="1"/>
  <c r="C72" i="15"/>
  <c r="E71" i="15"/>
  <c r="D70" i="15"/>
  <c r="C70" i="15"/>
  <c r="D69" i="15"/>
  <c r="C69" i="15"/>
  <c r="E67" i="15"/>
  <c r="D66" i="15"/>
  <c r="C66" i="15"/>
  <c r="E65" i="15"/>
  <c r="D64" i="15"/>
  <c r="E64" i="15" s="1"/>
  <c r="C64" i="15"/>
  <c r="E63" i="15"/>
  <c r="D62" i="15"/>
  <c r="C62" i="15"/>
  <c r="E61" i="15"/>
  <c r="D60" i="15"/>
  <c r="E60" i="15" s="1"/>
  <c r="C60" i="15"/>
  <c r="E59" i="15"/>
  <c r="E58" i="15"/>
  <c r="E57" i="15"/>
  <c r="D56" i="15"/>
  <c r="C56" i="15"/>
  <c r="C55" i="15" s="1"/>
  <c r="E54" i="15"/>
  <c r="D53" i="15"/>
  <c r="C53" i="15"/>
  <c r="C52" i="15" s="1"/>
  <c r="D52" i="15"/>
  <c r="E51" i="15"/>
  <c r="D50" i="15"/>
  <c r="C50" i="15"/>
  <c r="C49" i="15" s="1"/>
  <c r="E47" i="15"/>
  <c r="D46" i="15"/>
  <c r="C46" i="15"/>
  <c r="C43" i="15" s="1"/>
  <c r="C42" i="15" s="1"/>
  <c r="E45" i="15"/>
  <c r="E44" i="15"/>
  <c r="E41" i="15"/>
  <c r="E40" i="15"/>
  <c r="E39" i="15"/>
  <c r="D38" i="15"/>
  <c r="D34" i="15" s="1"/>
  <c r="C38" i="15"/>
  <c r="C34" i="15" s="1"/>
  <c r="E37" i="15"/>
  <c r="E36" i="15"/>
  <c r="E35" i="15"/>
  <c r="E33" i="15"/>
  <c r="E32" i="15"/>
  <c r="E31" i="15"/>
  <c r="D30" i="15"/>
  <c r="C30" i="15"/>
  <c r="D29" i="15"/>
  <c r="D28" i="15" s="1"/>
  <c r="C29" i="15"/>
  <c r="C28" i="15" s="1"/>
  <c r="E27" i="15"/>
  <c r="D26" i="15"/>
  <c r="C26" i="15"/>
  <c r="E25" i="15"/>
  <c r="E24" i="15"/>
  <c r="D23" i="15"/>
  <c r="C23" i="15"/>
  <c r="E21" i="15"/>
  <c r="E20" i="15"/>
  <c r="E19" i="15"/>
  <c r="D18" i="15"/>
  <c r="C18" i="15"/>
  <c r="E17" i="15"/>
  <c r="E16" i="15"/>
  <c r="E15" i="15"/>
  <c r="E14" i="15"/>
  <c r="E13" i="15"/>
  <c r="D12" i="15"/>
  <c r="C12" i="15"/>
  <c r="G84" i="8"/>
  <c r="F84" i="8"/>
  <c r="G80" i="8"/>
  <c r="F80" i="8"/>
  <c r="G76" i="8"/>
  <c r="F76" i="8"/>
  <c r="H69" i="8"/>
  <c r="G69" i="8"/>
  <c r="F69" i="8"/>
  <c r="F70" i="8"/>
  <c r="F68" i="8"/>
  <c r="H74" i="8"/>
  <c r="H75" i="8"/>
  <c r="G74" i="8"/>
  <c r="F74" i="8"/>
  <c r="H71" i="8"/>
  <c r="H72" i="8"/>
  <c r="H73" i="8"/>
  <c r="G72" i="8"/>
  <c r="F72" i="8"/>
  <c r="G70" i="8"/>
  <c r="G68" i="8" s="1"/>
  <c r="G62" i="8"/>
  <c r="F62" i="8"/>
  <c r="G60" i="8"/>
  <c r="F60" i="8"/>
  <c r="G56" i="8"/>
  <c r="F56" i="8"/>
  <c r="H54" i="8"/>
  <c r="G53" i="8"/>
  <c r="G52" i="8" s="1"/>
  <c r="F53" i="8"/>
  <c r="F52" i="8" s="1"/>
  <c r="G46" i="8"/>
  <c r="G43" i="8" s="1"/>
  <c r="F46" i="8"/>
  <c r="F43" i="8" s="1"/>
  <c r="C11" i="15" l="1"/>
  <c r="C10" i="15" s="1"/>
  <c r="E18" i="15"/>
  <c r="E26" i="15"/>
  <c r="E69" i="15"/>
  <c r="E70" i="15"/>
  <c r="C68" i="15"/>
  <c r="E74" i="15"/>
  <c r="E80" i="15"/>
  <c r="C48" i="15"/>
  <c r="E34" i="15"/>
  <c r="E68" i="15"/>
  <c r="E12" i="15"/>
  <c r="E23" i="15"/>
  <c r="E28" i="15"/>
  <c r="E30" i="15"/>
  <c r="E38" i="15"/>
  <c r="E46" i="15"/>
  <c r="E50" i="15"/>
  <c r="E56" i="15"/>
  <c r="E62" i="15"/>
  <c r="E66" i="15"/>
  <c r="E72" i="15"/>
  <c r="E76" i="15"/>
  <c r="E52" i="15"/>
  <c r="C84" i="15"/>
  <c r="E53" i="15"/>
  <c r="D11" i="15"/>
  <c r="D43" i="15"/>
  <c r="D49" i="15"/>
  <c r="D55" i="15"/>
  <c r="E55" i="15" s="1"/>
  <c r="H70" i="8"/>
  <c r="H68" i="8"/>
  <c r="H52" i="8"/>
  <c r="H53" i="8"/>
  <c r="H39" i="8"/>
  <c r="H40" i="8"/>
  <c r="G38" i="8"/>
  <c r="F38" i="8"/>
  <c r="G26" i="8"/>
  <c r="G23" i="8" s="1"/>
  <c r="F26" i="8"/>
  <c r="F23" i="8" s="1"/>
  <c r="G12" i="8"/>
  <c r="G18" i="8"/>
  <c r="F18" i="8"/>
  <c r="H20" i="8"/>
  <c r="H21" i="8"/>
  <c r="H19" i="8"/>
  <c r="F12" i="8"/>
  <c r="F11" i="8" s="1"/>
  <c r="D9" i="3"/>
  <c r="C9" i="3"/>
  <c r="E24" i="3"/>
  <c r="D23" i="3"/>
  <c r="C23" i="3"/>
  <c r="E43" i="15" l="1"/>
  <c r="D42" i="15"/>
  <c r="E42" i="15" s="1"/>
  <c r="E49" i="15"/>
  <c r="D48" i="15"/>
  <c r="E11" i="15"/>
  <c r="D10" i="15"/>
  <c r="E10" i="15" s="1"/>
  <c r="H18" i="8"/>
  <c r="G11" i="8"/>
  <c r="E23" i="3"/>
  <c r="D10" i="3"/>
  <c r="C10" i="3"/>
  <c r="E48" i="15" l="1"/>
  <c r="D84" i="15"/>
  <c r="E84" i="15" s="1"/>
  <c r="H77" i="8"/>
  <c r="H78" i="8"/>
  <c r="H79" i="8"/>
  <c r="H76" i="8"/>
  <c r="H81" i="8" l="1"/>
  <c r="H33" i="8"/>
  <c r="G34" i="8"/>
  <c r="F34" i="8"/>
  <c r="H38" i="8"/>
  <c r="H41" i="8"/>
  <c r="G10" i="8"/>
  <c r="F10" i="8"/>
  <c r="H26" i="8"/>
  <c r="H27" i="8"/>
  <c r="H17" i="8"/>
  <c r="C27" i="3"/>
  <c r="E26" i="3"/>
  <c r="D25" i="3"/>
  <c r="C25" i="3"/>
  <c r="E25" i="3" l="1"/>
  <c r="D69" i="2"/>
  <c r="E18" i="2"/>
  <c r="E19" i="2"/>
  <c r="E17" i="2"/>
  <c r="F66" i="8" l="1"/>
  <c r="H63" i="8"/>
  <c r="G50" i="8"/>
  <c r="G49" i="8" s="1"/>
  <c r="F50" i="8"/>
  <c r="F49" i="8" s="1"/>
  <c r="H24" i="8"/>
  <c r="E50" i="2"/>
  <c r="E49" i="2"/>
  <c r="E48" i="2"/>
  <c r="D63" i="2"/>
  <c r="C63" i="2"/>
  <c r="E57" i="2"/>
  <c r="H67" i="8" l="1"/>
  <c r="G66" i="8"/>
  <c r="H66" i="8" s="1"/>
  <c r="D19" i="3"/>
  <c r="C19" i="3"/>
  <c r="E21" i="3"/>
  <c r="D55" i="2" l="1"/>
  <c r="E65" i="2"/>
  <c r="E64" i="2"/>
  <c r="E63" i="2"/>
  <c r="E62" i="2"/>
  <c r="C55" i="2"/>
  <c r="D25" i="2"/>
  <c r="C25" i="2"/>
  <c r="H57" i="8" l="1"/>
  <c r="G42" i="8"/>
  <c r="H56" i="8" l="1"/>
  <c r="E16" i="3"/>
  <c r="E61" i="2" l="1"/>
  <c r="D15" i="2"/>
  <c r="C15" i="2"/>
  <c r="D10" i="2"/>
  <c r="D9" i="2" s="1"/>
  <c r="C10" i="2"/>
  <c r="C9" i="2" s="1"/>
  <c r="E55" i="2" l="1"/>
  <c r="G64" i="8" l="1"/>
  <c r="F64" i="8"/>
  <c r="F55" i="8" s="1"/>
  <c r="F42" i="8"/>
  <c r="G30" i="8"/>
  <c r="F30" i="8"/>
  <c r="H32" i="8"/>
  <c r="G55" i="8" l="1"/>
  <c r="G48" i="8" s="1"/>
  <c r="F48" i="8"/>
  <c r="F29" i="8"/>
  <c r="F28" i="8" s="1"/>
  <c r="G29" i="8"/>
  <c r="G28" i="8" s="1"/>
  <c r="H55" i="8" l="1"/>
  <c r="H65" i="8"/>
  <c r="H64" i="8"/>
  <c r="H62" i="8"/>
  <c r="H59" i="8"/>
  <c r="H58" i="8"/>
  <c r="H51" i="8"/>
  <c r="H50" i="8"/>
  <c r="H43" i="8"/>
  <c r="H44" i="8"/>
  <c r="H45" i="8"/>
  <c r="H46" i="8"/>
  <c r="H47" i="8"/>
  <c r="H37" i="8"/>
  <c r="H36" i="8"/>
  <c r="H35" i="8"/>
  <c r="H34" i="8"/>
  <c r="H16" i="8"/>
  <c r="H61" i="8" l="1"/>
  <c r="H12" i="8"/>
  <c r="H11" i="8"/>
  <c r="D17" i="3"/>
  <c r="D15" i="3"/>
  <c r="H60" i="8" l="1"/>
  <c r="D41" i="2"/>
  <c r="D40" i="2" s="1"/>
  <c r="D8" i="2" s="1"/>
  <c r="C41" i="2"/>
  <c r="C40" i="2" s="1"/>
  <c r="C8" i="2" s="1"/>
  <c r="E44" i="2"/>
  <c r="E45" i="2"/>
  <c r="E46" i="2"/>
  <c r="E47" i="2"/>
  <c r="E43" i="2"/>
  <c r="E42" i="2"/>
  <c r="E60" i="2"/>
  <c r="E67" i="2"/>
  <c r="E68" i="2"/>
  <c r="E66" i="2"/>
  <c r="E41" i="2" l="1"/>
  <c r="E11" i="2"/>
  <c r="E14" i="2"/>
  <c r="E9" i="2" l="1"/>
  <c r="H31" i="8" l="1"/>
  <c r="H25" i="8"/>
  <c r="H14" i="8"/>
  <c r="H15" i="8"/>
  <c r="H13" i="8"/>
  <c r="H48" i="8" l="1"/>
  <c r="H49" i="8"/>
  <c r="H42" i="8"/>
  <c r="H82" i="8" l="1"/>
  <c r="H83" i="8"/>
  <c r="H30" i="8"/>
  <c r="H23" i="8"/>
  <c r="C17" i="3"/>
  <c r="E28" i="3"/>
  <c r="E27" i="3"/>
  <c r="E20" i="3"/>
  <c r="E22" i="3"/>
  <c r="E18" i="3"/>
  <c r="C15" i="3"/>
  <c r="E15" i="3" s="1"/>
  <c r="D13" i="3"/>
  <c r="F13" i="3"/>
  <c r="C13" i="3"/>
  <c r="E14" i="3"/>
  <c r="E13" i="3" s="1"/>
  <c r="E11" i="3"/>
  <c r="E12" i="3"/>
  <c r="E9" i="3" l="1"/>
  <c r="E17" i="3"/>
  <c r="H10" i="8"/>
  <c r="H80" i="8"/>
  <c r="H28" i="8"/>
  <c r="E19" i="3"/>
  <c r="E10" i="3"/>
  <c r="H84" i="8" l="1"/>
  <c r="F21" i="6"/>
  <c r="F20" i="6"/>
  <c r="F19" i="6"/>
  <c r="F18" i="6"/>
  <c r="F17" i="6"/>
  <c r="F16" i="6"/>
  <c r="F15" i="6"/>
  <c r="F14" i="6"/>
  <c r="E19" i="5"/>
  <c r="E18" i="5"/>
  <c r="E17" i="5"/>
  <c r="E16" i="5"/>
  <c r="E15" i="5"/>
  <c r="E14" i="5"/>
  <c r="E13" i="5"/>
  <c r="E12" i="5"/>
  <c r="E10" i="2" l="1"/>
  <c r="E12" i="2"/>
  <c r="E15" i="2"/>
  <c r="E16" i="2"/>
  <c r="E25" i="2"/>
  <c r="E26" i="2"/>
  <c r="E27" i="2"/>
  <c r="E30" i="2"/>
  <c r="E31" i="2"/>
  <c r="E32" i="2"/>
  <c r="E36" i="2"/>
  <c r="E37" i="2"/>
  <c r="E51" i="2"/>
  <c r="E52" i="2"/>
  <c r="E56" i="2"/>
  <c r="E58" i="2"/>
  <c r="E59" i="2"/>
  <c r="E8" i="2" l="1"/>
  <c r="E40" i="2"/>
</calcChain>
</file>

<file path=xl/sharedStrings.xml><?xml version="1.0" encoding="utf-8"?>
<sst xmlns="http://schemas.openxmlformats.org/spreadsheetml/2006/main" count="705" uniqueCount="388">
  <si>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</si>
  <si>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</si>
  <si>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</si>
  <si>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</si>
  <si>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</si>
  <si>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</si>
  <si>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</si>
  <si>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</si>
  <si>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</si>
  <si>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 xml:space="preserve">  БЕЗВОЗМЕЗДНЫЕ ПОСТУПЛЕНИЯ</t>
  </si>
  <si>
    <t xml:space="preserve">  Дотации бюджетам сельских поселений на выравнивание бюджетной обеспеченности</t>
  </si>
  <si>
    <t xml:space="preserve">  Иные межбюджетные трансферты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</si>
  <si>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</si>
  <si>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</si>
  <si>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</si>
  <si>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</si>
  <si>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</si>
  <si>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</si>
  <si>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</si>
  <si>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</si>
  <si>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</si>
  <si>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</si>
  <si>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</si>
  <si>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</si>
  <si>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</si>
  <si>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</si>
  <si>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</si>
  <si>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</si>
  <si>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</si>
  <si>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</si>
  <si>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субсидии бюджетам сельских поселений (субсидии на реализацию программ по поддержке местных инициатив в Тверской области)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</si>
  <si>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</si>
  <si>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 xml:space="preserve">  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</si>
  <si>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Расходы бюджета - всего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</si>
  <si>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</si>
  <si>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</si>
  <si>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</si>
  <si>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</si>
  <si>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</si>
  <si>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Межбюджетные трансферты  за счет средств местных бюджетов передаваемые из бюджетов поселений в адрес муниципальных районов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</si>
  <si>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</si>
  <si>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</si>
  <si>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</si>
  <si>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</si>
  <si>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</si>
  <si>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</si>
  <si>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</si>
  <si>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</si>
  <si>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</si>
  <si>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</si>
  <si>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</si>
  <si>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</si>
  <si>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</si>
  <si>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</si>
  <si>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</si>
  <si>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</si>
  <si>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</si>
  <si>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</si>
  <si>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</si>
  <si>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</si>
  <si>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</si>
  <si>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</si>
  <si>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</si>
  <si>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</si>
  <si>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</si>
  <si>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</si>
  <si>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</si>
  <si>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</si>
  <si>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</si>
  <si>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</si>
  <si>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</si>
  <si>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</si>
  <si>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</si>
  <si>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</si>
  <si>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</si>
  <si>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</si>
  <si>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</si>
  <si>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Код главного администратора источников финансирования дефицитов бюджета</t>
  </si>
  <si>
    <t xml:space="preserve">  Увеличение прочих остатков  средств бюджетов</t>
  </si>
  <si>
    <t xml:space="preserve">  Увеличение прочих остатков денежных средств бюджетов 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</si>
  <si>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</si>
  <si>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</si>
  <si>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Администратор</t>
  </si>
  <si>
    <t>код</t>
  </si>
  <si>
    <t>015</t>
  </si>
  <si>
    <t>Управление финансов администрации Вышневолоцкого района Тверской области</t>
  </si>
  <si>
    <t xml:space="preserve"> 2 02 15001 10 0000 150</t>
  </si>
  <si>
    <t xml:space="preserve"> 2 02 49999 10 0000 150</t>
  </si>
  <si>
    <t>100</t>
  </si>
  <si>
    <t>Федеральное казначейство по Тверской области</t>
  </si>
  <si>
    <t>Федеральная налоговая служба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</si>
  <si>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</si>
  <si>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</si>
  <si>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</si>
  <si>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</si>
  <si>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 xml:space="preserve"> 1 01 02010 01 0000 110</t>
  </si>
  <si>
    <t xml:space="preserve"> 1 01 02030 01 0000 110</t>
  </si>
  <si>
    <t>1 06 01030 10 0000 110</t>
  </si>
  <si>
    <t xml:space="preserve"> 1 06 06033 10 0000 110</t>
  </si>
  <si>
    <t xml:space="preserve"> 1 06 06043 10 0000 110</t>
  </si>
  <si>
    <t xml:space="preserve"> 2 02 29999 10 9000 150</t>
  </si>
  <si>
    <t>2 02 35118 10 0000 150</t>
  </si>
  <si>
    <t xml:space="preserve"> 2 02 39999 10 2114 150</t>
  </si>
  <si>
    <t>ИТОГО</t>
  </si>
  <si>
    <t>Раздел, подраздел</t>
  </si>
  <si>
    <t>ОБЩЕГОСУДАРСТВЕННЫЕ ВОПРОСЫ</t>
  </si>
  <si>
    <t>0100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</si>
  <si>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</si>
  <si>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</si>
  <si>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</si>
  <si>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</si>
  <si>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</si>
  <si>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</si>
  <si>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</si>
  <si>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</si>
  <si>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</si>
  <si>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</si>
  <si>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</si>
  <si>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</si>
  <si>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</si>
  <si>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</si>
  <si>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</si>
  <si>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</si>
  <si>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</si>
  <si>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</si>
  <si>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</si>
  <si>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</si>
  <si>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</si>
  <si>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</si>
  <si>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</si>
  <si>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</si>
  <si>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</si>
  <si>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РСБ</t>
  </si>
  <si>
    <t>РП</t>
  </si>
  <si>
    <t>КЦСР</t>
  </si>
  <si>
    <t>КВР</t>
  </si>
  <si>
    <t xml:space="preserve"> 99 9 00 4120С </t>
  </si>
  <si>
    <t xml:space="preserve">99 9 00 4120С </t>
  </si>
  <si>
    <t xml:space="preserve"> 99 9 00 51180</t>
  </si>
  <si>
    <t xml:space="preserve">99 9 00 51180 </t>
  </si>
  <si>
    <t xml:space="preserve"> 99 9 00 10540</t>
  </si>
  <si>
    <t>99 9 00 51180</t>
  </si>
  <si>
    <t xml:space="preserve"> 99 4 00 4001Б </t>
  </si>
  <si>
    <t xml:space="preserve">99 4 00 4005Б </t>
  </si>
  <si>
    <t>99 4 00 4004Б</t>
  </si>
  <si>
    <t>ВСЕГО</t>
  </si>
  <si>
    <t>99 4 00 4007Б</t>
  </si>
  <si>
    <t xml:space="preserve"> 99 4 00 48010 </t>
  </si>
  <si>
    <t>Мобилизационная и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</si>
  <si>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</si>
  <si>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</si>
  <si>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Налоговые и неналоговые доходы</t>
  </si>
  <si>
    <t>Прочие межбюджетыне трансферты, переданные бюджетам сельских поселений</t>
  </si>
  <si>
    <t xml:space="preserve"> 2 07 05030 10 9000 150</t>
  </si>
  <si>
    <t>000 01 05 02 00 00 0000 510</t>
  </si>
  <si>
    <t>в рублях</t>
  </si>
  <si>
    <t>Увеличение остатков средств, всего</t>
  </si>
  <si>
    <t>Уменьшение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</si>
  <si>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</si>
  <si>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</si>
  <si>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</si>
  <si>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</si>
  <si>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</si>
  <si>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</si>
  <si>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</si>
  <si>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</si>
  <si>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</si>
  <si>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БЕЗВОЗДМЕЗНЫЕ ПОСТУПЛЕНИЯ</t>
  </si>
  <si>
    <t>Прочие межбюджетные трансферты, передаваемые бюджетам сельских поселений  (прочие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области)</t>
  </si>
  <si>
    <t>1 11 09045 10 0000 120</t>
  </si>
  <si>
    <t>2 02 40014 10 0000 150</t>
  </si>
  <si>
    <t>2 02 49999 10 9000 150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</si>
  <si>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</si>
  <si>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</si>
  <si>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</si>
  <si>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</si>
  <si>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</si>
  <si>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</si>
  <si>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</si>
  <si>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</si>
  <si>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</si>
  <si>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</si>
  <si>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</si>
  <si>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</si>
  <si>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</si>
  <si>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99 9 00 10540</t>
  </si>
  <si>
    <t xml:space="preserve">  Иные выплаты персоналу, за исключением фонда оплаты труда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</si>
  <si>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должностных лиц, уполномоченных составлять протоколы об административных правонарушениях</t>
  </si>
  <si>
    <t>Функционирование органов в сфере национальной безопасности  правоохранительной деятельности</t>
  </si>
  <si>
    <t xml:space="preserve">  Прочая закупка товаров, работ и услуг для обеспечения государственных (муниципальных) нужд</t>
  </si>
  <si>
    <t>99 4 00 4026Б</t>
  </si>
  <si>
    <t>Расходы на выполнение части полномочий по решению вопроса в области дорожной деятельности в отношении автомобильных дорог местного значения</t>
  </si>
  <si>
    <t>99 4 00 4028Б</t>
  </si>
  <si>
    <t>99 4 00 10330</t>
  </si>
  <si>
    <t>99 4 00 10930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</si>
  <si>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инициатив, поступающим к депутатам Законодательного Собрания Тверской области</t>
  </si>
  <si>
    <t>Прочие мероприятия по благоустройству городских округов и поселений</t>
  </si>
  <si>
    <t>99 4 00 S0330</t>
  </si>
  <si>
    <t>Расходы на реализацию программ по поддержке местных инициатив за счет средств местного бюджета поступлений от юридических лиц и вкладов граждан</t>
  </si>
  <si>
    <t>99 9 00 4121С</t>
  </si>
  <si>
    <t xml:space="preserve">0104 999004120С </t>
  </si>
  <si>
    <t>0104 999004120С 121</t>
  </si>
  <si>
    <t>0104 999004120С 129</t>
  </si>
  <si>
    <t>0104 999004120С 244</t>
  </si>
  <si>
    <t>0113 9990010540</t>
  </si>
  <si>
    <t>0113 9990010540 244</t>
  </si>
  <si>
    <t>0203 9990051180</t>
  </si>
  <si>
    <t>0203 9990051180 121</t>
  </si>
  <si>
    <t xml:space="preserve">0310 994004001Б </t>
  </si>
  <si>
    <t xml:space="preserve">0409 994004005Б </t>
  </si>
  <si>
    <t>0409 994004005Б 244</t>
  </si>
  <si>
    <t>0409 994004026Б</t>
  </si>
  <si>
    <t>0409 994004026Б 244</t>
  </si>
  <si>
    <t>0501 994004028Б</t>
  </si>
  <si>
    <t>0501 994004028Б 244</t>
  </si>
  <si>
    <t>0503 9940010330</t>
  </si>
  <si>
    <t>0503 9940010330 244</t>
  </si>
  <si>
    <t>0503 9940010930</t>
  </si>
  <si>
    <t>0503 9940010930 244</t>
  </si>
  <si>
    <t>0503 994004004Б</t>
  </si>
  <si>
    <t>0503 994004004Б 244</t>
  </si>
  <si>
    <t>0503 99400S0330</t>
  </si>
  <si>
    <t>0503 99400S0330 244</t>
  </si>
  <si>
    <t>Единый сельскохозяйственный налог</t>
  </si>
  <si>
    <t xml:space="preserve">1 05 03010 01 0000 110 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</si>
  <si>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</si>
  <si>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2 19 60000 10 0000 150</t>
  </si>
  <si>
    <t>НАЛОГ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</si>
  <si>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</si>
  <si>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</si>
  <si>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Расходы на содержание казны муниципального образования</t>
  </si>
  <si>
    <t>0104 999004120С 122</t>
  </si>
  <si>
    <t>Прочие безвоздмездные поступления от негосударственных организаций в бюджеты  сельских поселений ( прочие безвоздмездные поступления на реализацию программ по поддержке местных инициатив в тверской области)</t>
  </si>
  <si>
    <t>2 04 05099 10 9000 150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</si>
  <si>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</si>
  <si>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в законодательными актами  Российской Федерации на совершение нотариальных действий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</si>
  <si>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</si>
  <si>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</si>
  <si>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0502</t>
  </si>
  <si>
    <t>Коммунальное хозяйство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</si>
  <si>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</si>
  <si>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</si>
  <si>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000 1 05 00000 00 0000 000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</si>
  <si>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</si>
  <si>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</si>
  <si>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</si>
  <si>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</si>
  <si>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99 4 F2 5555О</t>
  </si>
  <si>
    <t>Расходы наподдержку муниципальных программ формирования современной городской среды</t>
  </si>
  <si>
    <t>0503 994F25555О</t>
  </si>
  <si>
    <t>0503 994F25555О 244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</si>
  <si>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</si>
  <si>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</si>
  <si>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</si>
  <si>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</si>
  <si>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</si>
  <si>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</si>
  <si>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</si>
  <si>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СОЦИАЛЬНАЯ ПОЛИТИКА</t>
  </si>
  <si>
    <t>1000</t>
  </si>
  <si>
    <t>Пенсионное обеспечение</t>
  </si>
  <si>
    <t>1001</t>
  </si>
  <si>
    <t>Уплата иных платежей</t>
  </si>
  <si>
    <t xml:space="preserve"> 99 4 00 4002Б </t>
  </si>
  <si>
    <t>Обеспечение деятельности учреждений по обеспечению мер первичной пожарной безопасности</t>
  </si>
  <si>
    <t>Прочие межбютжетные трансферты общего характера</t>
  </si>
  <si>
    <t>99 4 00 4801Э</t>
  </si>
  <si>
    <t>Доплаты к пенсиям муниципальных служащих</t>
  </si>
  <si>
    <t>Иные пенсии, социальные доплаты к пенсиям</t>
  </si>
  <si>
    <t>0104 999004120С 853</t>
  </si>
  <si>
    <t>0203 9990051180 129</t>
  </si>
  <si>
    <t>0203 9990051180 244</t>
  </si>
  <si>
    <t>0310 994004001Б 244</t>
  </si>
  <si>
    <t>0503 994004007Б</t>
  </si>
  <si>
    <t>0503 994004007Б 244</t>
  </si>
  <si>
    <t>1001 994004801Э</t>
  </si>
  <si>
    <t>1001 994004801Э 312</t>
  </si>
  <si>
    <t xml:space="preserve">1403 9940048010 </t>
  </si>
  <si>
    <t>1403 9940048010 540</t>
  </si>
  <si>
    <t>3</t>
  </si>
  <si>
    <t>Администрация Терелесовского сельского поселения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</si>
  <si>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</si>
  <si>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</si>
  <si>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</si>
  <si>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</si>
  <si>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 xml:space="preserve"> 99 9 00 4121С </t>
  </si>
  <si>
    <t>Расходы на содержание глав местной администрации (исполнительно-распорядительного органа местного самообразования)</t>
  </si>
  <si>
    <t>99 9 00 4040Б</t>
  </si>
  <si>
    <t>Возмещение расходов, связанных с применением материального ущерба по исполнительному листу</t>
  </si>
  <si>
    <t>Фонд оплаты труда учреждений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</si>
  <si>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</si>
  <si>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иициатив в Тверской области на территории муниципальных районов Тверской области</t>
  </si>
  <si>
    <t xml:space="preserve">Расходы на реализацию мероприятий по обращениям, поступающим к депутатм Законодательного Собрания тверской области, в рамках реализации программ по поддержке местных иициатив в </t>
  </si>
  <si>
    <t xml:space="preserve">Код бюджетной классификации </t>
  </si>
  <si>
    <t xml:space="preserve">0104 999004121С </t>
  </si>
  <si>
    <t>0104 999004121С 121</t>
  </si>
  <si>
    <t>0104 999004121С 122</t>
  </si>
  <si>
    <t>0104 999004121С 129</t>
  </si>
  <si>
    <t>0113 999004040Б</t>
  </si>
  <si>
    <t>0113 999004040Б 853</t>
  </si>
  <si>
    <t xml:space="preserve"> 0310 994004002Б </t>
  </si>
  <si>
    <t xml:space="preserve"> 0310 994004002Б 111</t>
  </si>
  <si>
    <t xml:space="preserve"> 0310 994004002Б 119</t>
  </si>
  <si>
    <t xml:space="preserve"> 0310 994004002Б 244</t>
  </si>
  <si>
    <t>0502 994004028Б</t>
  </si>
  <si>
    <t>0502 994004028Б 244</t>
  </si>
  <si>
    <t>0804 9940010330</t>
  </si>
  <si>
    <t>0804 9940010330 244</t>
  </si>
  <si>
    <t>0804 9940010930</t>
  </si>
  <si>
    <t>0804 9940010930 244</t>
  </si>
  <si>
    <t>0804 99400S0330</t>
  </si>
  <si>
    <t>0804 99400S0330 244</t>
  </si>
  <si>
    <t>Денежные взыскания (штрафы), установленные законами субьектов Российской Федерации за несоблюдение  муниципальных правовых актов, зачисляемые в бюджеты поселений</t>
  </si>
  <si>
    <t>1 16 51040 02 0000 140</t>
  </si>
  <si>
    <t>000 1 05 03010 01 0000 110</t>
  </si>
  <si>
    <t xml:space="preserve">Единый сельскохозяйственный налог </t>
  </si>
  <si>
    <t>Единый сельскохозяйственный налог (пени по соответствующему платежу)</t>
  </si>
  <si>
    <t>000 1 05 03010 01 2100 110</t>
  </si>
  <si>
    <t>000 1 05 03010 01 3000 110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</si>
  <si>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</si>
  <si>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</si>
  <si>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000 1 06 01030 10 1000 110</t>
  </si>
  <si>
    <t>000 1 06 06033 10 1000 110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</si>
  <si>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</si>
  <si>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</si>
  <si>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</si>
  <si>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000 1 06 06033 10 3000 110</t>
  </si>
  <si>
    <t>800 1 08 00000 00 0000 000</t>
  </si>
  <si>
    <t>800 1 08 04000 01 0000 110</t>
  </si>
  <si>
    <t>800 1 08 04020 01 0000 110</t>
  </si>
  <si>
    <t>800 1 11 00000 00 0000 000</t>
  </si>
  <si>
    <t>ШТРАФЫ, САНКЦИИ, ВОЗМЕЩЕНИЯ УЩЕРБА</t>
  </si>
  <si>
    <t>800 1 16 00000 00 0000 000</t>
  </si>
  <si>
    <t>800 1 16 51000 02 0000 140</t>
  </si>
  <si>
    <t>800 2 00 00000 00 0000 000</t>
  </si>
  <si>
    <t>800 2 02 00000 00 0000 000</t>
  </si>
  <si>
    <t>800 2 02 25555 10 0000 000</t>
  </si>
  <si>
    <t>800 2 02 29999 10 9000 150</t>
  </si>
  <si>
    <t>800 2 02 35118 10 0000 150</t>
  </si>
  <si>
    <t>800 2 02 39999 10 2114 150</t>
  </si>
  <si>
    <t>800 2 02 4001 41 0000 150</t>
  </si>
  <si>
    <t>800 2 02 49999 10 90000 150</t>
  </si>
  <si>
    <t>800 2 04 00000 00 00000 000</t>
  </si>
  <si>
    <t>800 2 04 05000 10 0000 150</t>
  </si>
  <si>
    <t>800 2 04 05099 10 9000 150</t>
  </si>
  <si>
    <t>800 2 07 00000 00 0000 000</t>
  </si>
  <si>
    <t>800 2 07 05030 10 5555 150</t>
  </si>
  <si>
    <t>800 2 07 05301 00 9000 150</t>
  </si>
  <si>
    <t>800 2 19 0000 00 0000 000</t>
  </si>
  <si>
    <t xml:space="preserve">800 2 19 0000 10 0000 000 </t>
  </si>
  <si>
    <t>800 2 19 60010 10 0000 000</t>
  </si>
  <si>
    <t>Источники внутреннего финансирования дефицитов бюджетов</t>
  </si>
  <si>
    <t xml:space="preserve">  Земельный налог с организаций, обладающих земельным участком, расположенным в границах сельских поселений (сумма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</si>
  <si>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</si>
  <si>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</si>
  <si>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</si>
  <si>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</si>
  <si>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</si>
  <si>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</si>
  <si>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</si>
  <si>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</si>
  <si>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</si>
  <si>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Мобилизационная и  вневойсковая подготовка</t>
  </si>
  <si>
    <t>Расходы на поддержку муниципальных программ формирования современной городской среды</t>
  </si>
  <si>
    <t>Расходы на реализацию программ по поддержке местных инициатив в Тверской области на территории муниципальных районов Тверской области</t>
  </si>
  <si>
    <t xml:space="preserve">Расходы на реализацию мероприятий по обращениям, поступающим к депутат Законодательного Собрания тверской области, в рамках реализации программ по поддержке местных инициатив в </t>
  </si>
  <si>
    <t>Прочие межбюджетные трансферты общего характера</t>
  </si>
  <si>
    <t>% исполнения      (гр. 4 / гр. 3 * 100)</t>
  </si>
  <si>
    <t>Приложение 1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</si>
  <si>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>Приложение 2 к решению Дума Вышневолоцкого городского округа №   "Об утверждении отчета об исполнении бюджетамуниципального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</si>
  <si>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 xml:space="preserve">                           Поступление доходов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по группам, подгруппам, статьям, подстатьям и элементам доходов классификации доходов бюджтов Российской Федерации на 2019 год</t>
  </si>
  <si>
    <t>Приложение 3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</si>
  <si>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>Приложение 4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</si>
  <si>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 по разделам и подразделам функциональной классификации расходов бюджета</t>
  </si>
  <si>
    <t>Приложение 5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</si>
  <si>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по ведомственной структуре расходов бюджета поселения за 2019 год</t>
  </si>
  <si>
    <t>Приложение 6 к решению Дума Вышневолоцкого городского округа №   "Об утверждении отчета об исполнении бюджетамуниципального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</si>
  <si>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по разделам и подразделам, целевым статьям и видам расходов классификации расходов бюджетов за 2019 год</t>
  </si>
  <si>
    <t>Приложение 7 к решению Дума Вышневолоцкого городского округа №   "Об утверждении отчета об исполнении бюджетамуниципального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год"</t>
  </si>
  <si>
    <t>% исполнения    (гр. 4 / гр. 3 * 100)</t>
  </si>
  <si>
    <t>% исполнения   (гр. 7/гр. 6 * 100)</t>
  </si>
  <si>
    <t>% исполнения (гр. 4 / гр. 3 * 100)</t>
  </si>
  <si>
    <t>% исполнения        ( гр. 5/ гр. 4 * 100)</t>
  </si>
  <si>
    <t>% исполнения        (гр. 4 / гр. 3 * 100)</t>
  </si>
  <si>
    <t xml:space="preserve">      Источники финансирования дефицита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              за 2019 год</t>
  </si>
  <si>
    <t>Доходы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 по кодам классификации доходов бюджетов</t>
  </si>
  <si>
    <t xml:space="preserve">      Источники финансирования дефицита бюджета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 по классификации источников финансирования дефицитов бюджетов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</si>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</sst>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6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22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0" fontId="1" fillId="0" borderId="1" xfId="106" applyNumberFormat="1" applyProtection="1">
      <alignment horizontal="left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1" xfId="2" applyNumberFormat="1" applyProtection="1">
      <alignment horizontal="center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4" fontId="15" fillId="0" borderId="35" xfId="62" applyNumberFormat="1" applyFont="1" applyBorder="1" applyProtection="1">
      <alignment horizontal="right" wrapText="1"/>
    </xf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2" fillId="0" borderId="1" xfId="2" applyNumberFormat="1" applyAlignment="1" applyProtection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0" fontId="1" fillId="0" borderId="1" xfId="100" applyNumberFormat="1" applyBorder="1" applyProtection="1">
      <alignment horizontal="left"/>
    </xf>
    <xf numFmtId="0" fontId="1" fillId="0" borderId="1" xfId="102" applyNumberFormat="1" applyBorder="1" applyProtection="1">
      <alignment horizontal="left"/>
    </xf>
    <xf numFmtId="0" fontId="3" fillId="0" borderId="1" xfId="103" applyNumberFormat="1" applyBorder="1" applyProtection="1"/>
    <xf numFmtId="49" fontId="1" fillId="0" borderId="1" xfId="104" applyNumberFormat="1" applyBorder="1" applyProtection="1"/>
    <xf numFmtId="0" fontId="0" fillId="0" borderId="0" xfId="0" applyAlignment="1" applyProtection="1">
      <protection locked="0"/>
    </xf>
    <xf numFmtId="0" fontId="1" fillId="0" borderId="1" xfId="32" applyNumberFormat="1" applyBorder="1" applyProtection="1"/>
    <xf numFmtId="0" fontId="5" fillId="0" borderId="1" xfId="32" applyNumberFormat="1" applyFont="1" applyBorder="1" applyProtection="1"/>
    <xf numFmtId="0" fontId="0" fillId="0" borderId="1" xfId="0" applyBorder="1" applyProtection="1">
      <protection locked="0"/>
    </xf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" fillId="0" borderId="1" xfId="70" applyNumberFormat="1" applyBorder="1" applyProtection="1"/>
    <xf numFmtId="4" fontId="0" fillId="0" borderId="0" xfId="0" applyNumberFormat="1"/>
    <xf numFmtId="0" fontId="18" fillId="0" borderId="13" xfId="36" applyNumberFormat="1" applyFont="1" applyBorder="1" applyProtection="1">
      <alignment horizontal="left" wrapText="1"/>
    </xf>
    <xf numFmtId="49" fontId="18" fillId="0" borderId="13" xfId="38" applyNumberFormat="1" applyFont="1" applyBorder="1" applyProtection="1">
      <alignment horizontal="center"/>
    </xf>
    <xf numFmtId="4" fontId="18" fillId="0" borderId="13" xfId="39" applyNumberFormat="1" applyFont="1" applyBorder="1" applyAlignment="1" applyProtection="1">
      <alignment horizontal="right" shrinkToFit="1"/>
    </xf>
    <xf numFmtId="49" fontId="18" fillId="0" borderId="13" xfId="46" applyNumberFormat="1" applyFont="1" applyBorder="1" applyProtection="1">
      <alignment horizontal="center"/>
    </xf>
    <xf numFmtId="4" fontId="18" fillId="0" borderId="13" xfId="47" applyNumberFormat="1" applyFont="1" applyBorder="1" applyAlignment="1" applyProtection="1">
      <alignment horizontal="right" shrinkToFit="1"/>
    </xf>
    <xf numFmtId="0" fontId="18" fillId="0" borderId="13" xfId="40" applyNumberFormat="1" applyFont="1" applyBorder="1" applyProtection="1">
      <alignment horizontal="left" wrapText="1"/>
    </xf>
    <xf numFmtId="49" fontId="18" fillId="0" borderId="13" xfId="42" applyNumberFormat="1" applyFont="1" applyBorder="1" applyProtection="1">
      <alignment horizontal="center"/>
    </xf>
    <xf numFmtId="165" fontId="18" fillId="0" borderId="13" xfId="57" applyNumberFormat="1" applyFont="1" applyBorder="1" applyProtection="1">
      <alignment horizontal="right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7" fillId="0" borderId="13" xfId="33" applyNumberFormat="1" applyFont="1" applyBorder="1" applyProtection="1">
      <alignment horizontal="center" vertical="center"/>
    </xf>
    <xf numFmtId="0" fontId="17" fillId="0" borderId="13" xfId="34" applyNumberFormat="1" applyFont="1" applyBorder="1" applyProtection="1">
      <alignment horizontal="center" vertical="center"/>
    </xf>
    <xf numFmtId="49" fontId="17" fillId="0" borderId="13" xfId="35" applyNumberFormat="1" applyFont="1" applyBorder="1" applyProtection="1">
      <alignment horizontal="center" vertical="center"/>
    </xf>
    <xf numFmtId="49" fontId="17" fillId="0" borderId="13" xfId="46" applyNumberFormat="1" applyFont="1" applyBorder="1" applyProtection="1">
      <alignment horizontal="center"/>
    </xf>
    <xf numFmtId="4" fontId="19" fillId="0" borderId="13" xfId="0" applyNumberFormat="1" applyFont="1" applyBorder="1" applyAlignment="1">
      <alignment horizontal="right"/>
    </xf>
    <xf numFmtId="4" fontId="17" fillId="0" borderId="13" xfId="47" applyNumberFormat="1" applyFont="1" applyBorder="1" applyAlignment="1" applyProtection="1">
      <alignment horizontal="right" shrinkToFit="1"/>
    </xf>
    <xf numFmtId="0" fontId="19" fillId="0" borderId="13" xfId="0" applyFont="1" applyBorder="1" applyAlignment="1">
      <alignment horizontal="center" wrapText="1"/>
    </xf>
    <xf numFmtId="49" fontId="20" fillId="0" borderId="13" xfId="46" applyNumberFormat="1" applyFont="1" applyBorder="1" applyProtection="1">
      <alignment horizontal="center"/>
    </xf>
    <xf numFmtId="4" fontId="20" fillId="0" borderId="13" xfId="0" applyNumberFormat="1" applyFont="1" applyBorder="1" applyAlignment="1">
      <alignment horizontal="right"/>
    </xf>
    <xf numFmtId="49" fontId="19" fillId="0" borderId="13" xfId="46" applyNumberFormat="1" applyFont="1" applyBorder="1" applyProtection="1">
      <alignment horizontal="center"/>
    </xf>
    <xf numFmtId="4" fontId="19" fillId="0" borderId="13" xfId="47" applyNumberFormat="1" applyFont="1" applyBorder="1" applyAlignment="1" applyProtection="1">
      <alignment horizontal="right" shrinkToFit="1"/>
    </xf>
    <xf numFmtId="0" fontId="20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8" fillId="0" borderId="13" xfId="44" applyNumberFormat="1" applyFont="1" applyBorder="1" applyAlignment="1" applyProtection="1">
      <alignment horizontal="center" wrapText="1"/>
    </xf>
    <xf numFmtId="49" fontId="18" fillId="0" borderId="13" xfId="46" applyNumberFormat="1" applyFont="1" applyBorder="1" applyAlignment="1" applyProtection="1">
      <alignment horizontal="center"/>
    </xf>
    <xf numFmtId="0" fontId="17" fillId="0" borderId="13" xfId="44" applyNumberFormat="1" applyFont="1" applyBorder="1" applyAlignment="1" applyProtection="1">
      <alignment horizontal="center" wrapText="1"/>
    </xf>
    <xf numFmtId="49" fontId="17" fillId="0" borderId="13" xfId="46" applyNumberFormat="1" applyFont="1" applyBorder="1" applyAlignment="1" applyProtection="1">
      <alignment horizontal="center"/>
    </xf>
    <xf numFmtId="0" fontId="19" fillId="0" borderId="13" xfId="44" applyNumberFormat="1" applyFont="1" applyBorder="1" applyAlignment="1" applyProtection="1">
      <alignment horizontal="center" wrapText="1"/>
    </xf>
    <xf numFmtId="0" fontId="20" fillId="0" borderId="13" xfId="44" applyNumberFormat="1" applyFont="1" applyBorder="1" applyAlignment="1" applyProtection="1">
      <alignment horizontal="center" wrapText="1"/>
    </xf>
    <xf numFmtId="4" fontId="20" fillId="0" borderId="13" xfId="47" applyNumberFormat="1" applyFont="1" applyBorder="1" applyAlignment="1" applyProtection="1">
      <alignment horizontal="right" shrinkToFit="1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2" fontId="20" fillId="0" borderId="13" xfId="0" applyNumberFormat="1" applyFont="1" applyBorder="1" applyAlignment="1" applyProtection="1">
      <alignment horizontal="right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7" fillId="0" borderId="20" xfId="33" applyNumberFormat="1" applyFont="1" applyBorder="1" applyProtection="1">
      <alignment horizontal="center" vertical="center"/>
    </xf>
    <xf numFmtId="0" fontId="17" fillId="0" borderId="20" xfId="50" applyNumberFormat="1" applyFont="1" applyBorder="1" applyProtection="1">
      <alignment horizontal="center" vertical="center" shrinkToFit="1"/>
    </xf>
    <xf numFmtId="49" fontId="17" fillId="0" borderId="20" xfId="51" applyNumberFormat="1" applyFont="1" applyBorder="1" applyProtection="1">
      <alignment horizontal="center" vertical="center" shrinkToFit="1"/>
    </xf>
    <xf numFmtId="4" fontId="18" fillId="0" borderId="13" xfId="39" applyNumberFormat="1" applyFont="1" applyBorder="1" applyProtection="1">
      <alignment horizontal="right" shrinkToFit="1"/>
    </xf>
    <xf numFmtId="0" fontId="17" fillId="0" borderId="13" xfId="59" applyNumberFormat="1" applyFont="1" applyBorder="1" applyProtection="1">
      <alignment horizontal="left" wrapText="1"/>
    </xf>
    <xf numFmtId="49" fontId="17" fillId="0" borderId="13" xfId="61" applyNumberFormat="1" applyFont="1" applyBorder="1" applyProtection="1">
      <alignment horizontal="center" wrapText="1"/>
    </xf>
    <xf numFmtId="4" fontId="17" fillId="0" borderId="13" xfId="62" applyNumberFormat="1" applyFont="1" applyBorder="1" applyProtection="1">
      <alignment horizontal="right" wrapText="1"/>
    </xf>
    <xf numFmtId="0" fontId="18" fillId="0" borderId="1" xfId="28" applyNumberFormat="1" applyFont="1" applyBorder="1" applyAlignment="1" applyProtection="1">
      <alignment horizontal="center" wrapText="1"/>
    </xf>
    <xf numFmtId="0" fontId="18" fillId="0" borderId="13" xfId="65" applyNumberFormat="1" applyFont="1" applyBorder="1" applyProtection="1">
      <alignment horizontal="left" wrapText="1"/>
    </xf>
    <xf numFmtId="49" fontId="18" fillId="0" borderId="13" xfId="84" applyNumberFormat="1" applyFont="1" applyBorder="1" applyProtection="1">
      <alignment horizontal="center" vertical="center"/>
    </xf>
    <xf numFmtId="0" fontId="22" fillId="0" borderId="1" xfId="2" applyNumberFormat="1" applyFont="1" applyAlignment="1" applyProtection="1">
      <alignment wrapText="1"/>
    </xf>
    <xf numFmtId="0" fontId="22" fillId="0" borderId="1" xfId="2" applyNumberFormat="1" applyFont="1" applyAlignment="1" applyProtection="1">
      <alignment horizontal="center" wrapText="1"/>
    </xf>
    <xf numFmtId="0" fontId="23" fillId="0" borderId="0" xfId="0" applyFont="1" applyAlignment="1" applyProtection="1">
      <protection locked="0"/>
    </xf>
    <xf numFmtId="0" fontId="22" fillId="0" borderId="2" xfId="28" applyNumberFormat="1" applyFont="1" applyProtection="1">
      <alignment horizontal="center"/>
    </xf>
    <xf numFmtId="49" fontId="18" fillId="0" borderId="13" xfId="61" applyNumberFormat="1" applyFont="1" applyBorder="1" applyAlignment="1" applyProtection="1">
      <alignment wrapText="1"/>
    </xf>
    <xf numFmtId="0" fontId="19" fillId="0" borderId="13" xfId="0" applyFont="1" applyBorder="1" applyAlignment="1" applyProtection="1">
      <protection locked="0"/>
    </xf>
    <xf numFmtId="0" fontId="23" fillId="0" borderId="1" xfId="0" applyFont="1" applyBorder="1" applyAlignment="1" applyProtection="1">
      <protection locked="0"/>
    </xf>
    <xf numFmtId="0" fontId="24" fillId="0" borderId="1" xfId="71" applyNumberFormat="1" applyFont="1" applyBorder="1" applyProtection="1"/>
    <xf numFmtId="0" fontId="24" fillId="0" borderId="1" xfId="72" applyNumberFormat="1" applyFont="1" applyBorder="1" applyProtection="1"/>
    <xf numFmtId="0" fontId="23" fillId="0" borderId="0" xfId="0" applyFont="1" applyProtection="1">
      <protection locked="0"/>
    </xf>
    <xf numFmtId="49" fontId="20" fillId="0" borderId="13" xfId="0" applyNumberFormat="1" applyFont="1" applyBorder="1" applyAlignment="1" applyProtection="1">
      <protection locked="0"/>
    </xf>
    <xf numFmtId="49" fontId="17" fillId="0" borderId="13" xfId="61" applyNumberFormat="1" applyFont="1" applyBorder="1" applyAlignment="1" applyProtection="1">
      <alignment wrapText="1"/>
    </xf>
    <xf numFmtId="4" fontId="18" fillId="0" borderId="13" xfId="68" applyNumberFormat="1" applyFont="1" applyBorder="1" applyProtection="1">
      <alignment horizontal="right" shrinkToFit="1"/>
    </xf>
    <xf numFmtId="49" fontId="19" fillId="0" borderId="13" xfId="0" applyNumberFormat="1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0" fontId="18" fillId="0" borderId="2" xfId="28" applyNumberFormat="1" applyFont="1" applyProtection="1">
      <alignment horizont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8" fillId="0" borderId="1" xfId="2" applyNumberFormat="1" applyFont="1" applyAlignment="1" applyProtection="1">
      <alignment horizontal="center" wrapText="1"/>
    </xf>
    <xf numFmtId="0" fontId="17" fillId="0" borderId="13" xfId="33" applyNumberFormat="1" applyFont="1" applyBorder="1" applyAlignment="1" applyProtection="1">
      <alignment horizontal="center" vertical="center"/>
    </xf>
    <xf numFmtId="0" fontId="17" fillId="0" borderId="13" xfId="34" applyNumberFormat="1" applyFont="1" applyBorder="1" applyAlignment="1" applyProtection="1">
      <alignment horizontal="center" vertical="center"/>
    </xf>
    <xf numFmtId="49" fontId="17" fillId="0" borderId="13" xfId="35" applyNumberFormat="1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/>
      <protection locked="0"/>
    </xf>
    <xf numFmtId="0" fontId="17" fillId="0" borderId="1" xfId="1" applyNumberFormat="1" applyFont="1" applyProtection="1"/>
    <xf numFmtId="0" fontId="18" fillId="0" borderId="1" xfId="16" applyNumberFormat="1" applyFont="1" applyAlignment="1" applyProtection="1">
      <alignment horizontal="center" wrapText="1"/>
    </xf>
    <xf numFmtId="0" fontId="17" fillId="0" borderId="13" xfId="44" applyNumberFormat="1" applyFont="1" applyBorder="1" applyProtection="1">
      <alignment horizontal="left" wrapText="1" indent="2"/>
    </xf>
    <xf numFmtId="4" fontId="17" fillId="0" borderId="13" xfId="47" applyNumberFormat="1" applyFont="1" applyBorder="1" applyProtection="1">
      <alignment horizontal="right" shrinkToFit="1"/>
    </xf>
    <xf numFmtId="0" fontId="17" fillId="0" borderId="13" xfId="40" applyNumberFormat="1" applyFont="1" applyBorder="1" applyAlignment="1" applyProtection="1">
      <alignment horizontal="center" wrapText="1"/>
    </xf>
    <xf numFmtId="0" fontId="19" fillId="4" borderId="13" xfId="0" applyFont="1" applyFill="1" applyBorder="1" applyAlignment="1">
      <alignment horizontal="center" vertical="top" wrapText="1"/>
    </xf>
    <xf numFmtId="4" fontId="18" fillId="0" borderId="13" xfId="40" applyNumberFormat="1" applyFont="1" applyBorder="1" applyAlignment="1" applyProtection="1">
      <alignment horizontal="center" wrapText="1"/>
    </xf>
    <xf numFmtId="0" fontId="18" fillId="0" borderId="13" xfId="44" applyNumberFormat="1" applyFont="1" applyBorder="1" applyProtection="1">
      <alignment horizontal="left" wrapText="1" indent="2"/>
    </xf>
    <xf numFmtId="4" fontId="17" fillId="0" borderId="13" xfId="39" applyNumberFormat="1" applyFont="1" applyBorder="1" applyProtection="1">
      <alignment horizontal="right" shrinkToFit="1"/>
    </xf>
    <xf numFmtId="0" fontId="20" fillId="0" borderId="13" xfId="44" applyNumberFormat="1" applyFont="1" applyBorder="1" applyProtection="1">
      <alignment horizontal="left" wrapText="1" indent="2"/>
    </xf>
    <xf numFmtId="0" fontId="19" fillId="0" borderId="13" xfId="44" applyNumberFormat="1" applyFont="1" applyBorder="1" applyProtection="1">
      <alignment horizontal="left" wrapText="1" indent="2"/>
    </xf>
    <xf numFmtId="2" fontId="19" fillId="0" borderId="13" xfId="0" applyNumberFormat="1" applyFont="1" applyBorder="1" applyAlignment="1" applyProtection="1">
      <alignment horizontal="right"/>
      <protection locked="0"/>
    </xf>
    <xf numFmtId="0" fontId="1" fillId="0" borderId="1" xfId="31" applyNumberFormat="1" applyBorder="1" applyProtection="1"/>
    <xf numFmtId="0" fontId="4" fillId="0" borderId="1" xfId="9" applyNumberFormat="1" applyBorder="1" applyProtection="1">
      <alignment horizontal="right"/>
    </xf>
    <xf numFmtId="0" fontId="19" fillId="0" borderId="0" xfId="0" applyFont="1"/>
    <xf numFmtId="0" fontId="17" fillId="0" borderId="1" xfId="73" applyNumberFormat="1" applyFont="1" applyProtection="1">
      <alignment wrapText="1"/>
    </xf>
    <xf numFmtId="49" fontId="17" fillId="0" borderId="1" xfId="75" applyNumberFormat="1" applyFont="1" applyProtection="1">
      <alignment horizontal="center"/>
    </xf>
    <xf numFmtId="49" fontId="17" fillId="0" borderId="1" xfId="17" applyNumberFormat="1" applyFont="1" applyProtection="1"/>
    <xf numFmtId="0" fontId="18" fillId="0" borderId="1" xfId="2" applyNumberFormat="1" applyFont="1" applyAlignment="1" applyProtection="1">
      <alignment horizontal="center" vertical="center" wrapText="1"/>
    </xf>
    <xf numFmtId="0" fontId="18" fillId="0" borderId="1" xfId="2" applyFont="1" applyAlignment="1">
      <alignment horizontal="center" vertical="center" wrapText="1"/>
    </xf>
    <xf numFmtId="0" fontId="17" fillId="0" borderId="2" xfId="77" applyNumberFormat="1" applyFont="1" applyProtection="1">
      <alignment horizontal="left"/>
    </xf>
    <xf numFmtId="0" fontId="17" fillId="0" borderId="2" xfId="79" applyNumberFormat="1" applyFont="1" applyProtection="1">
      <alignment horizontal="center" shrinkToFit="1"/>
    </xf>
    <xf numFmtId="49" fontId="17" fillId="0" borderId="2" xfId="80" applyNumberFormat="1" applyFont="1" applyProtection="1">
      <alignment horizontal="center" vertical="center" shrinkToFit="1"/>
    </xf>
    <xf numFmtId="49" fontId="17" fillId="0" borderId="2" xfId="81" applyNumberFormat="1" applyFont="1" applyProtection="1">
      <alignment shrinkToFit="1"/>
    </xf>
    <xf numFmtId="0" fontId="18" fillId="0" borderId="13" xfId="65" applyNumberFormat="1" applyFont="1" applyBorder="1" applyAlignment="1" applyProtection="1">
      <alignment horizontal="center" wrapText="1"/>
    </xf>
    <xf numFmtId="0" fontId="17" fillId="2" borderId="13" xfId="96" applyNumberFormat="1" applyFont="1" applyBorder="1" applyProtection="1">
      <alignment wrapText="1"/>
    </xf>
    <xf numFmtId="0" fontId="17" fillId="0" borderId="13" xfId="65" applyNumberFormat="1" applyFont="1" applyBorder="1" applyAlignment="1" applyProtection="1">
      <alignment horizontal="center" wrapText="1"/>
    </xf>
    <xf numFmtId="49" fontId="17" fillId="0" borderId="13" xfId="87" applyNumberFormat="1" applyFont="1" applyBorder="1" applyProtection="1">
      <alignment horizontal="center" vertical="center"/>
    </xf>
    <xf numFmtId="0" fontId="17" fillId="0" borderId="13" xfId="94" applyNumberFormat="1" applyFont="1" applyBorder="1" applyProtection="1">
      <alignment wrapText="1"/>
    </xf>
    <xf numFmtId="4" fontId="17" fillId="0" borderId="13" xfId="91" applyNumberFormat="1" applyFont="1" applyBorder="1" applyProtection="1">
      <alignment horizontal="right" shrinkToFit="1"/>
    </xf>
    <xf numFmtId="49" fontId="17" fillId="0" borderId="13" xfId="99" applyNumberFormat="1" applyFont="1" applyBorder="1" applyProtection="1">
      <alignment horizontal="center" vertical="center" shrinkToFit="1"/>
    </xf>
    <xf numFmtId="0" fontId="17" fillId="0" borderId="1" xfId="100" applyNumberFormat="1" applyFont="1" applyBorder="1" applyProtection="1">
      <alignment horizontal="left"/>
    </xf>
    <xf numFmtId="0" fontId="17" fillId="0" borderId="1" xfId="102" applyNumberFormat="1" applyFont="1" applyBorder="1" applyProtection="1">
      <alignment horizontal="left"/>
    </xf>
    <xf numFmtId="0" fontId="17" fillId="0" borderId="1" xfId="103" applyNumberFormat="1" applyFont="1" applyBorder="1" applyProtection="1"/>
    <xf numFmtId="0" fontId="17" fillId="0" borderId="1" xfId="106" applyNumberFormat="1" applyFont="1" applyProtection="1">
      <alignment horizontal="left"/>
    </xf>
    <xf numFmtId="0" fontId="17" fillId="0" borderId="1" xfId="108" applyNumberFormat="1" applyFont="1" applyProtection="1">
      <alignment horizontal="left"/>
    </xf>
    <xf numFmtId="0" fontId="17" fillId="0" borderId="1" xfId="14" applyNumberFormat="1" applyFont="1" applyProtection="1"/>
    <xf numFmtId="0" fontId="17" fillId="0" borderId="1" xfId="126" applyNumberFormat="1" applyFont="1" applyProtection="1"/>
    <xf numFmtId="0" fontId="17" fillId="0" borderId="1" xfId="125" applyNumberFormat="1" applyFont="1" applyProtection="1">
      <alignment horizontal="center"/>
    </xf>
    <xf numFmtId="4" fontId="17" fillId="0" borderId="20" xfId="91" applyNumberFormat="1" applyFont="1" applyBorder="1" applyProtection="1">
      <alignment horizontal="right" shrinkToFit="1"/>
    </xf>
    <xf numFmtId="4" fontId="17" fillId="0" borderId="1" xfId="91" applyNumberFormat="1" applyFont="1" applyBorder="1" applyProtection="1">
      <alignment horizontal="right" shrinkToFit="1"/>
    </xf>
    <xf numFmtId="0" fontId="17" fillId="0" borderId="1" xfId="109" applyNumberFormat="1" applyFont="1" applyBorder="1" applyProtection="1"/>
    <xf numFmtId="49" fontId="17" fillId="0" borderId="1" xfId="110" applyNumberFormat="1" applyFont="1" applyBorder="1" applyProtection="1"/>
    <xf numFmtId="0" fontId="17" fillId="0" borderId="36" xfId="65" applyNumberFormat="1" applyFont="1" applyBorder="1" applyAlignment="1" applyProtection="1">
      <alignment horizontal="center" wrapText="1"/>
    </xf>
    <xf numFmtId="49" fontId="17" fillId="0" borderId="20" xfId="99" applyNumberFormat="1" applyFont="1" applyBorder="1" applyProtection="1">
      <alignment horizontal="center" vertical="center" shrinkToFit="1"/>
    </xf>
    <xf numFmtId="49" fontId="17" fillId="0" borderId="37" xfId="99" applyNumberFormat="1" applyFont="1" applyBorder="1" applyProtection="1">
      <alignment horizontal="center" vertical="center" shrinkToFit="1"/>
    </xf>
    <xf numFmtId="4" fontId="17" fillId="0" borderId="37" xfId="91" applyNumberFormat="1" applyFont="1" applyBorder="1" applyProtection="1">
      <alignment horizontal="right" shrinkToFit="1"/>
    </xf>
    <xf numFmtId="0" fontId="17" fillId="0" borderId="13" xfId="90" applyNumberFormat="1" applyFont="1" applyBorder="1" applyProtection="1">
      <alignment horizontal="left" wrapText="1"/>
    </xf>
    <xf numFmtId="0" fontId="0" fillId="0" borderId="0" xfId="0" applyFont="1" applyProtection="1">
      <protection locked="0"/>
    </xf>
    <xf numFmtId="0" fontId="19" fillId="0" borderId="13" xfId="0" applyFont="1" applyBorder="1" applyProtection="1">
      <protection locked="0"/>
    </xf>
    <xf numFmtId="166" fontId="22" fillId="0" borderId="1" xfId="2" applyNumberFormat="1" applyFont="1" applyAlignment="1" applyProtection="1">
      <alignment horizontal="center" wrapText="1"/>
    </xf>
    <xf numFmtId="166" fontId="17" fillId="0" borderId="2" xfId="28" applyNumberFormat="1" applyFont="1" applyAlignment="1" applyProtection="1">
      <alignment horizontal="right"/>
    </xf>
    <xf numFmtId="166" fontId="18" fillId="0" borderId="13" xfId="54" applyNumberFormat="1" applyFont="1" applyBorder="1" applyProtection="1">
      <alignment horizontal="right" shrinkToFit="1"/>
    </xf>
    <xf numFmtId="166" fontId="17" fillId="0" borderId="13" xfId="54" applyNumberFormat="1" applyFont="1" applyBorder="1" applyProtection="1">
      <alignment horizontal="right" shrinkToFit="1"/>
    </xf>
    <xf numFmtId="166" fontId="18" fillId="0" borderId="13" xfId="63" applyNumberFormat="1" applyFont="1" applyBorder="1" applyProtection="1">
      <alignment horizontal="right" wrapText="1"/>
    </xf>
    <xf numFmtId="166" fontId="17" fillId="0" borderId="13" xfId="63" applyNumberFormat="1" applyFont="1" applyBorder="1" applyProtection="1">
      <alignment horizontal="right" wrapText="1"/>
    </xf>
    <xf numFmtId="166" fontId="17" fillId="0" borderId="13" xfId="62" applyNumberFormat="1" applyFont="1" applyBorder="1" applyProtection="1">
      <alignment horizontal="right" wrapText="1"/>
    </xf>
    <xf numFmtId="166" fontId="18" fillId="0" borderId="13" xfId="62" applyNumberFormat="1" applyFont="1" applyBorder="1" applyProtection="1">
      <alignment horizontal="right" wrapText="1"/>
    </xf>
    <xf numFmtId="166" fontId="24" fillId="0" borderId="1" xfId="72" applyNumberFormat="1" applyFont="1" applyBorder="1" applyProtection="1"/>
    <xf numFmtId="166" fontId="23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166" fontId="2" fillId="0" borderId="1" xfId="2" applyNumberFormat="1" applyAlignment="1" applyProtection="1">
      <alignment horizontal="center" wrapText="1"/>
    </xf>
    <xf numFmtId="166" fontId="6" fillId="0" borderId="1" xfId="72" applyNumberFormat="1" applyBorder="1" applyProtection="1"/>
    <xf numFmtId="166" fontId="18" fillId="0" borderId="1" xfId="2" applyNumberFormat="1" applyFont="1" applyAlignment="1" applyProtection="1">
      <alignment horizontal="center" wrapText="1"/>
    </xf>
    <xf numFmtId="166" fontId="17" fillId="0" borderId="20" xfId="51" applyNumberFormat="1" applyFont="1" applyBorder="1" applyProtection="1">
      <alignment horizontal="center" vertical="center" shrinkToFit="1"/>
    </xf>
    <xf numFmtId="166" fontId="17" fillId="0" borderId="1" xfId="28" applyNumberFormat="1" applyFont="1" applyBorder="1" applyAlignment="1" applyProtection="1">
      <alignment horizontal="right" wrapText="1"/>
    </xf>
    <xf numFmtId="166" fontId="17" fillId="0" borderId="13" xfId="35" applyNumberFormat="1" applyFont="1" applyBorder="1" applyProtection="1">
      <alignment horizontal="center" vertical="center"/>
    </xf>
    <xf numFmtId="166" fontId="18" fillId="0" borderId="13" xfId="39" applyNumberFormat="1" applyFont="1" applyBorder="1" applyAlignment="1" applyProtection="1">
      <alignment horizontal="right" shrinkToFit="1"/>
    </xf>
    <xf numFmtId="166" fontId="17" fillId="0" borderId="13" xfId="39" applyNumberFormat="1" applyFont="1" applyBorder="1" applyAlignment="1" applyProtection="1">
      <alignment horizontal="right" shrinkToFit="1"/>
    </xf>
    <xf numFmtId="166" fontId="19" fillId="0" borderId="13" xfId="39" applyNumberFormat="1" applyFont="1" applyBorder="1" applyAlignment="1" applyProtection="1">
      <alignment horizontal="right" shrinkToFit="1"/>
    </xf>
    <xf numFmtId="166" fontId="20" fillId="0" borderId="13" xfId="39" applyNumberFormat="1" applyFont="1" applyBorder="1" applyAlignment="1" applyProtection="1">
      <alignment horizontal="right" shrinkToFit="1"/>
    </xf>
    <xf numFmtId="166" fontId="20" fillId="0" borderId="13" xfId="0" applyNumberFormat="1" applyFont="1" applyBorder="1" applyAlignment="1" applyProtection="1">
      <alignment horizontal="right"/>
      <protection locked="0"/>
    </xf>
    <xf numFmtId="166" fontId="19" fillId="0" borderId="13" xfId="0" applyNumberFormat="1" applyFont="1" applyBorder="1" applyAlignment="1" applyProtection="1">
      <alignment horizontal="right"/>
      <protection locked="0"/>
    </xf>
    <xf numFmtId="166" fontId="18" fillId="0" borderId="1" xfId="2" applyNumberFormat="1" applyFont="1" applyAlignment="1">
      <alignment horizontal="center" vertical="center" wrapText="1"/>
    </xf>
    <xf numFmtId="166" fontId="17" fillId="0" borderId="2" xfId="82" applyNumberFormat="1" applyFont="1" applyProtection="1">
      <alignment horizontal="right"/>
    </xf>
    <xf numFmtId="166" fontId="17" fillId="0" borderId="20" xfId="54" applyNumberFormat="1" applyFont="1" applyBorder="1" applyProtection="1">
      <alignment horizontal="right" shrinkToFit="1"/>
    </xf>
    <xf numFmtId="166" fontId="17" fillId="0" borderId="37" xfId="54" applyNumberFormat="1" applyFont="1" applyBorder="1" applyProtection="1">
      <alignment horizontal="right" shrinkToFit="1"/>
    </xf>
    <xf numFmtId="166" fontId="17" fillId="0" borderId="1" xfId="105" applyNumberFormat="1" applyFont="1" applyBorder="1" applyProtection="1"/>
    <xf numFmtId="166" fontId="17" fillId="0" borderId="1" xfId="111" applyNumberFormat="1" applyFont="1" applyProtection="1"/>
    <xf numFmtId="166" fontId="17" fillId="0" borderId="1" xfId="14" applyNumberFormat="1" applyFont="1" applyProtection="1"/>
    <xf numFmtId="166" fontId="0" fillId="0" borderId="0" xfId="0" applyNumberFormat="1"/>
    <xf numFmtId="166" fontId="1" fillId="0" borderId="1" xfId="105" applyNumberFormat="1" applyBorder="1" applyProtection="1"/>
    <xf numFmtId="166" fontId="1" fillId="0" borderId="1" xfId="111" applyNumberFormat="1" applyProtection="1"/>
    <xf numFmtId="0" fontId="18" fillId="0" borderId="13" xfId="33" applyNumberFormat="1" applyFont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21" fillId="0" borderId="1" xfId="2" applyNumberFormat="1" applyFont="1" applyAlignment="1" applyProtection="1">
      <alignment horizontal="center" wrapText="1"/>
    </xf>
    <xf numFmtId="0" fontId="19" fillId="0" borderId="13" xfId="0" applyFont="1" applyBorder="1" applyAlignment="1" applyProtection="1">
      <alignment vertical="center" wrapText="1"/>
      <protection locked="0"/>
    </xf>
    <xf numFmtId="0" fontId="17" fillId="0" borderId="13" xfId="29" applyNumberFormat="1" applyFont="1" applyBorder="1" applyAlignment="1" applyProtection="1">
      <alignment horizontal="center" vertical="center" wrapText="1"/>
    </xf>
    <xf numFmtId="0" fontId="17" fillId="0" borderId="13" xfId="29" applyFont="1" applyBorder="1" applyAlignment="1">
      <alignment horizontal="center" vertical="center" wrapText="1"/>
    </xf>
    <xf numFmtId="49" fontId="17" fillId="0" borderId="13" xfId="30" applyNumberFormat="1" applyFont="1" applyBorder="1" applyAlignment="1" applyProtection="1">
      <alignment horizontal="center" vertical="center" wrapText="1"/>
    </xf>
    <xf numFmtId="49" fontId="17" fillId="0" borderId="13" xfId="30" applyFont="1" applyBorder="1" applyAlignment="1">
      <alignment horizontal="center" vertical="center" wrapText="1"/>
    </xf>
    <xf numFmtId="166" fontId="17" fillId="0" borderId="13" xfId="29" applyNumberFormat="1" applyFont="1" applyBorder="1" applyAlignment="1" applyProtection="1">
      <alignment horizontal="center" vertical="center" wrapText="1"/>
    </xf>
    <xf numFmtId="166" fontId="17" fillId="0" borderId="13" xfId="29" applyNumberFormat="1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wrapText="1"/>
    </xf>
    <xf numFmtId="166" fontId="17" fillId="0" borderId="13" xfId="29" applyNumberFormat="1" applyFont="1" applyProtection="1">
      <alignment horizontal="center" vertical="top" wrapText="1"/>
    </xf>
    <xf numFmtId="166" fontId="17" fillId="0" borderId="13" xfId="29" applyNumberFormat="1" applyFont="1">
      <alignment horizontal="center" vertical="top" wrapText="1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49" fontId="17" fillId="0" borderId="13" xfId="30" applyNumberFormat="1" applyFont="1" applyProtection="1">
      <alignment horizontal="center" vertical="top" wrapText="1"/>
    </xf>
    <xf numFmtId="49" fontId="17" fillId="0" borderId="13" xfId="30" applyFont="1">
      <alignment horizontal="center" vertical="top" wrapText="1"/>
    </xf>
    <xf numFmtId="0" fontId="18" fillId="0" borderId="13" xfId="40" applyNumberFormat="1" applyFont="1" applyBorder="1" applyAlignment="1" applyProtection="1">
      <alignment horizontal="center" wrapText="1"/>
    </xf>
    <xf numFmtId="0" fontId="17" fillId="0" borderId="2" xfId="28" applyNumberFormat="1" applyFont="1" applyAlignment="1" applyProtection="1">
      <alignment horizontal="right"/>
    </xf>
    <xf numFmtId="0" fontId="17" fillId="0" borderId="2" xfId="28" applyFont="1" applyAlignment="1">
      <alignment horizontal="right"/>
    </xf>
    <xf numFmtId="0" fontId="21" fillId="0" borderId="1" xfId="16" applyNumberFormat="1" applyFont="1" applyAlignment="1" applyProtection="1">
      <alignment horizontal="center" wrapText="1"/>
    </xf>
    <xf numFmtId="0" fontId="21" fillId="0" borderId="1" xfId="28" applyNumberFormat="1" applyFont="1" applyBorder="1" applyAlignment="1" applyProtection="1">
      <alignment horizontal="center" wrapText="1"/>
    </xf>
    <xf numFmtId="166" fontId="17" fillId="0" borderId="13" xfId="29" applyNumberFormat="1" applyFont="1" applyBorder="1" applyProtection="1">
      <alignment horizontal="center" vertical="top" wrapText="1"/>
    </xf>
    <xf numFmtId="166" fontId="17" fillId="0" borderId="13" xfId="29" applyNumberFormat="1" applyFont="1" applyBorder="1">
      <alignment horizontal="center" vertical="top" wrapText="1"/>
    </xf>
    <xf numFmtId="0" fontId="17" fillId="0" borderId="13" xfId="29" applyNumberFormat="1" applyFont="1" applyBorder="1" applyProtection="1">
      <alignment horizontal="center" vertical="top" wrapText="1"/>
    </xf>
    <xf numFmtId="0" fontId="17" fillId="0" borderId="13" xfId="29" applyFont="1" applyBorder="1">
      <alignment horizontal="center" vertical="top" wrapText="1"/>
    </xf>
    <xf numFmtId="49" fontId="17" fillId="0" borderId="13" xfId="30" applyNumberFormat="1" applyFont="1" applyBorder="1" applyProtection="1">
      <alignment horizontal="center" vertical="top" wrapText="1"/>
    </xf>
    <xf numFmtId="49" fontId="17" fillId="0" borderId="13" xfId="30" applyFont="1" applyBorder="1">
      <alignment horizontal="center" vertical="top" wrapText="1"/>
    </xf>
    <xf numFmtId="0" fontId="21" fillId="0" borderId="1" xfId="2" applyNumberFormat="1" applyFont="1" applyAlignment="1" applyProtection="1">
      <alignment horizontal="center" vertical="center" wrapText="1"/>
    </xf>
    <xf numFmtId="0" fontId="21" fillId="0" borderId="1" xfId="2" applyFont="1" applyAlignment="1">
      <alignment horizontal="center" vertical="center" wrapText="1"/>
    </xf>
    <xf numFmtId="0" fontId="17" fillId="0" borderId="20" xfId="29" applyNumberFormat="1" applyFont="1" applyBorder="1" applyAlignment="1" applyProtection="1">
      <alignment horizontal="center" vertical="top" wrapText="1"/>
    </xf>
    <xf numFmtId="0" fontId="17" fillId="0" borderId="34" xfId="29" applyNumberFormat="1" applyFont="1" applyBorder="1" applyAlignment="1" applyProtection="1">
      <alignment horizontal="center" vertical="top" wrapText="1"/>
    </xf>
    <xf numFmtId="0" fontId="17" fillId="0" borderId="23" xfId="29" applyNumberFormat="1" applyFont="1" applyBorder="1" applyAlignment="1" applyProtection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zoomScaleSheetLayoutView="100" workbookViewId="0">
      <selection activeCell="H11" sqref="H11"/>
    </sheetView>
  </sheetViews>
  <sheetFormatPr defaultColWidth="9.109375" defaultRowHeight="14.4" x14ac:dyDescent="0.3"/>
  <cols>
    <col min="1" max="1" width="17.5546875" style="25" customWidth="1"/>
    <col min="2" max="2" width="50.6640625" style="1" customWidth="1"/>
    <col min="3" max="3" width="14.33203125" style="1" customWidth="1"/>
    <col min="4" max="4" width="13.6640625" style="1" customWidth="1"/>
    <col min="5" max="5" width="13" style="162" customWidth="1"/>
    <col min="6" max="16384" width="9.109375" style="1"/>
  </cols>
  <sheetData>
    <row r="1" spans="1:6" ht="49.2" customHeight="1" x14ac:dyDescent="0.3">
      <c r="D1" s="186" t="s">
        <v>378</v>
      </c>
      <c r="E1" s="186"/>
    </row>
    <row r="2" spans="1:6" ht="45.6" customHeight="1" x14ac:dyDescent="0.3">
      <c r="A2" s="187" t="s">
        <v>377</v>
      </c>
      <c r="B2" s="187"/>
      <c r="C2" s="187"/>
      <c r="D2" s="187"/>
      <c r="E2" s="187"/>
      <c r="F2" s="12"/>
    </row>
    <row r="3" spans="1:6" ht="18.600000000000001" customHeight="1" x14ac:dyDescent="0.3">
      <c r="A3" s="80"/>
      <c r="B3" s="81"/>
      <c r="C3" s="81"/>
      <c r="D3" s="81"/>
      <c r="E3" s="152"/>
      <c r="F3" s="12"/>
    </row>
    <row r="4" spans="1:6" ht="14.1" customHeight="1" x14ac:dyDescent="0.3">
      <c r="A4" s="82"/>
      <c r="B4" s="83"/>
      <c r="C4" s="83"/>
      <c r="D4" s="83"/>
      <c r="E4" s="153" t="s">
        <v>155</v>
      </c>
      <c r="F4" s="12"/>
    </row>
    <row r="5" spans="1:6" ht="12" customHeight="1" x14ac:dyDescent="0.3">
      <c r="A5" s="188" t="s">
        <v>293</v>
      </c>
      <c r="B5" s="189" t="s">
        <v>0</v>
      </c>
      <c r="C5" s="191" t="s">
        <v>2</v>
      </c>
      <c r="D5" s="191" t="s">
        <v>3</v>
      </c>
      <c r="E5" s="193" t="s">
        <v>379</v>
      </c>
      <c r="F5" s="29"/>
    </row>
    <row r="6" spans="1:6" ht="12" customHeight="1" x14ac:dyDescent="0.3">
      <c r="A6" s="188"/>
      <c r="B6" s="190"/>
      <c r="C6" s="192"/>
      <c r="D6" s="192"/>
      <c r="E6" s="194"/>
      <c r="F6" s="29"/>
    </row>
    <row r="7" spans="1:6" ht="11.1" customHeight="1" x14ac:dyDescent="0.3">
      <c r="A7" s="188"/>
      <c r="B7" s="190"/>
      <c r="C7" s="192"/>
      <c r="D7" s="192"/>
      <c r="E7" s="194"/>
      <c r="F7" s="29"/>
    </row>
    <row r="8" spans="1:6" ht="12" customHeight="1" x14ac:dyDescent="0.3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30"/>
    </row>
    <row r="9" spans="1:6" ht="15" customHeight="1" x14ac:dyDescent="0.3">
      <c r="A9" s="65"/>
      <c r="B9" s="185" t="s">
        <v>280</v>
      </c>
      <c r="C9" s="185"/>
      <c r="D9" s="185"/>
      <c r="E9" s="185"/>
      <c r="F9" s="30"/>
    </row>
    <row r="10" spans="1:6" ht="16.5" customHeight="1" x14ac:dyDescent="0.3">
      <c r="A10" s="90" t="s">
        <v>106</v>
      </c>
      <c r="B10" s="33" t="s">
        <v>105</v>
      </c>
      <c r="C10" s="73">
        <f>C11+C23</f>
        <v>1975982.37</v>
      </c>
      <c r="D10" s="73">
        <f>D11+D23</f>
        <v>1821705.5899999999</v>
      </c>
      <c r="E10" s="154">
        <f>D10/C10*100</f>
        <v>92.192400987869121</v>
      </c>
      <c r="F10" s="13"/>
    </row>
    <row r="11" spans="1:6" ht="37.200000000000003" customHeight="1" x14ac:dyDescent="0.3">
      <c r="A11" s="84" t="s">
        <v>107</v>
      </c>
      <c r="B11" s="41" t="s">
        <v>184</v>
      </c>
      <c r="C11" s="43">
        <f>C12+C18</f>
        <v>1975532.37</v>
      </c>
      <c r="D11" s="43">
        <f>D12+D18</f>
        <v>1821255.5899999999</v>
      </c>
      <c r="E11" s="154">
        <f>D11/C11*100</f>
        <v>92.190622520652482</v>
      </c>
      <c r="F11" s="14"/>
    </row>
    <row r="12" spans="1:6" ht="37.950000000000003" customHeight="1" x14ac:dyDescent="0.3">
      <c r="A12" s="91" t="s">
        <v>200</v>
      </c>
      <c r="B12" s="74" t="s">
        <v>37</v>
      </c>
      <c r="C12" s="76">
        <f>C13+C14+C15+C16+C17</f>
        <v>1219467.76</v>
      </c>
      <c r="D12" s="76">
        <f>D13+D14+D15+D16+D17</f>
        <v>1122676.2</v>
      </c>
      <c r="E12" s="155">
        <f t="shared" ref="E12:E18" si="0">D12/C12*100</f>
        <v>92.062802873935752</v>
      </c>
      <c r="F12" s="14"/>
    </row>
    <row r="13" spans="1:6" x14ac:dyDescent="0.3">
      <c r="A13" s="91" t="s">
        <v>201</v>
      </c>
      <c r="B13" s="74" t="s">
        <v>34</v>
      </c>
      <c r="C13" s="76">
        <v>606979.56000000006</v>
      </c>
      <c r="D13" s="76">
        <v>582136.31000000006</v>
      </c>
      <c r="E13" s="155">
        <f t="shared" si="0"/>
        <v>95.907069753716257</v>
      </c>
      <c r="F13" s="14"/>
    </row>
    <row r="14" spans="1:6" ht="24.6" x14ac:dyDescent="0.3">
      <c r="A14" s="91" t="s">
        <v>231</v>
      </c>
      <c r="B14" s="74" t="s">
        <v>35</v>
      </c>
      <c r="C14" s="76">
        <v>35451</v>
      </c>
      <c r="D14" s="76">
        <v>35451</v>
      </c>
      <c r="E14" s="155">
        <f t="shared" si="0"/>
        <v>100</v>
      </c>
      <c r="F14" s="14"/>
    </row>
    <row r="15" spans="1:6" ht="36.6" x14ac:dyDescent="0.3">
      <c r="A15" s="91" t="s">
        <v>202</v>
      </c>
      <c r="B15" s="74" t="s">
        <v>36</v>
      </c>
      <c r="C15" s="76">
        <v>222594</v>
      </c>
      <c r="D15" s="76">
        <v>180333.34</v>
      </c>
      <c r="E15" s="155">
        <f t="shared" si="0"/>
        <v>81.014465798718732</v>
      </c>
      <c r="F15" s="14"/>
    </row>
    <row r="16" spans="1:6" ht="24.6" x14ac:dyDescent="0.3">
      <c r="A16" s="91" t="s">
        <v>203</v>
      </c>
      <c r="B16" s="74" t="s">
        <v>189</v>
      </c>
      <c r="C16" s="76">
        <v>354188.2</v>
      </c>
      <c r="D16" s="76">
        <v>324500.90000000002</v>
      </c>
      <c r="E16" s="155">
        <f t="shared" si="0"/>
        <v>91.618213142052724</v>
      </c>
      <c r="F16" s="14"/>
    </row>
    <row r="17" spans="1:6" x14ac:dyDescent="0.3">
      <c r="A17" s="91" t="s">
        <v>269</v>
      </c>
      <c r="B17" s="74" t="s">
        <v>262</v>
      </c>
      <c r="C17" s="76">
        <v>255</v>
      </c>
      <c r="D17" s="76">
        <v>254.65</v>
      </c>
      <c r="E17" s="155">
        <f t="shared" si="0"/>
        <v>99.862745098039213</v>
      </c>
      <c r="F17" s="14"/>
    </row>
    <row r="18" spans="1:6" ht="24.6" x14ac:dyDescent="0.3">
      <c r="A18" s="91" t="s">
        <v>294</v>
      </c>
      <c r="B18" s="74" t="s">
        <v>286</v>
      </c>
      <c r="C18" s="76">
        <f>C19+C20+C21</f>
        <v>756064.61</v>
      </c>
      <c r="D18" s="76">
        <f>D19+D20+D21</f>
        <v>698579.3899999999</v>
      </c>
      <c r="E18" s="155">
        <f t="shared" si="0"/>
        <v>92.396784713941301</v>
      </c>
      <c r="F18" s="14"/>
    </row>
    <row r="19" spans="1:6" x14ac:dyDescent="0.3">
      <c r="A19" s="91" t="s">
        <v>295</v>
      </c>
      <c r="B19" s="74" t="s">
        <v>34</v>
      </c>
      <c r="C19" s="76">
        <v>559571.5</v>
      </c>
      <c r="D19" s="76">
        <v>509804.7</v>
      </c>
      <c r="E19" s="155">
        <f>D19/C19*100</f>
        <v>91.106266133997167</v>
      </c>
      <c r="F19" s="14"/>
    </row>
    <row r="20" spans="1:6" ht="24.6" x14ac:dyDescent="0.3">
      <c r="A20" s="91" t="s">
        <v>296</v>
      </c>
      <c r="B20" s="74" t="s">
        <v>35</v>
      </c>
      <c r="C20" s="76">
        <v>30303</v>
      </c>
      <c r="D20" s="76">
        <v>30303</v>
      </c>
      <c r="E20" s="155">
        <f t="shared" ref="E20:E21" si="1">D20/C20*100</f>
        <v>100</v>
      </c>
      <c r="F20" s="14"/>
    </row>
    <row r="21" spans="1:6" ht="36.6" x14ac:dyDescent="0.3">
      <c r="A21" s="91" t="s">
        <v>297</v>
      </c>
      <c r="B21" s="74" t="s">
        <v>36</v>
      </c>
      <c r="C21" s="76">
        <v>166190.10999999999</v>
      </c>
      <c r="D21" s="76">
        <v>158471.69</v>
      </c>
      <c r="E21" s="155">
        <f t="shared" si="1"/>
        <v>95.355668276529826</v>
      </c>
      <c r="F21" s="14"/>
    </row>
    <row r="22" spans="1:6" ht="1.2" customHeight="1" x14ac:dyDescent="0.3">
      <c r="A22" s="91" t="s">
        <v>285</v>
      </c>
      <c r="B22" s="74" t="s">
        <v>186</v>
      </c>
      <c r="C22" s="76">
        <v>1235.3800000000001</v>
      </c>
      <c r="D22" s="76">
        <v>1235.3800000000001</v>
      </c>
      <c r="E22" s="155"/>
      <c r="F22" s="14"/>
    </row>
    <row r="23" spans="1:6" x14ac:dyDescent="0.3">
      <c r="A23" s="84" t="s">
        <v>109</v>
      </c>
      <c r="B23" s="41" t="s">
        <v>108</v>
      </c>
      <c r="C23" s="43">
        <f>C24+C26+C3</f>
        <v>450</v>
      </c>
      <c r="D23" s="43">
        <f>D24+D26+D3</f>
        <v>450</v>
      </c>
      <c r="E23" s="156">
        <f>D23/C23*100</f>
        <v>100</v>
      </c>
      <c r="F23" s="14"/>
    </row>
    <row r="24" spans="1:6" ht="46.2" customHeight="1" x14ac:dyDescent="0.3">
      <c r="A24" s="91" t="s">
        <v>204</v>
      </c>
      <c r="B24" s="74" t="s">
        <v>187</v>
      </c>
      <c r="C24" s="76">
        <v>150</v>
      </c>
      <c r="D24" s="76">
        <v>150</v>
      </c>
      <c r="E24" s="157">
        <f t="shared" ref="E24" si="2">D24/C24*100</f>
        <v>100</v>
      </c>
      <c r="F24" s="14"/>
    </row>
    <row r="25" spans="1:6" ht="24.6" x14ac:dyDescent="0.3">
      <c r="A25" s="91" t="s">
        <v>205</v>
      </c>
      <c r="B25" s="74" t="s">
        <v>189</v>
      </c>
      <c r="C25" s="76">
        <v>150</v>
      </c>
      <c r="D25" s="76">
        <v>150</v>
      </c>
      <c r="E25" s="157">
        <f>D25/C25*100</f>
        <v>100</v>
      </c>
      <c r="F25" s="14"/>
    </row>
    <row r="26" spans="1:6" ht="24.6" x14ac:dyDescent="0.3">
      <c r="A26" s="91" t="s">
        <v>298</v>
      </c>
      <c r="B26" s="74" t="s">
        <v>288</v>
      </c>
      <c r="C26" s="76">
        <f>C27</f>
        <v>300</v>
      </c>
      <c r="D26" s="76">
        <f>D27</f>
        <v>300</v>
      </c>
      <c r="E26" s="157">
        <f t="shared" ref="E26:E27" si="3">D26/C26*100</f>
        <v>100</v>
      </c>
      <c r="F26" s="14"/>
    </row>
    <row r="27" spans="1:6" x14ac:dyDescent="0.3">
      <c r="A27" s="91" t="s">
        <v>299</v>
      </c>
      <c r="B27" s="74" t="s">
        <v>262</v>
      </c>
      <c r="C27" s="76">
        <v>300</v>
      </c>
      <c r="D27" s="76">
        <v>300</v>
      </c>
      <c r="E27" s="157">
        <f t="shared" si="3"/>
        <v>100</v>
      </c>
      <c r="F27" s="14"/>
    </row>
    <row r="28" spans="1:6" x14ac:dyDescent="0.3">
      <c r="A28" s="84" t="s">
        <v>111</v>
      </c>
      <c r="B28" s="41" t="s">
        <v>110</v>
      </c>
      <c r="C28" s="43">
        <f>C29</f>
        <v>79200</v>
      </c>
      <c r="D28" s="43">
        <f>D29</f>
        <v>79200</v>
      </c>
      <c r="E28" s="156">
        <f>D28/C28*100</f>
        <v>100</v>
      </c>
      <c r="F28" s="14"/>
    </row>
    <row r="29" spans="1:6" x14ac:dyDescent="0.3">
      <c r="A29" s="84" t="s">
        <v>113</v>
      </c>
      <c r="B29" s="74" t="s">
        <v>148</v>
      </c>
      <c r="C29" s="76">
        <f>C30+C33</f>
        <v>79200</v>
      </c>
      <c r="D29" s="76">
        <f>D30+D33</f>
        <v>79200</v>
      </c>
      <c r="E29" s="158">
        <v>100</v>
      </c>
      <c r="F29" s="14"/>
    </row>
    <row r="30" spans="1:6" ht="27" customHeight="1" x14ac:dyDescent="0.3">
      <c r="A30" s="91" t="s">
        <v>206</v>
      </c>
      <c r="B30" s="74" t="s">
        <v>38</v>
      </c>
      <c r="C30" s="76">
        <f>C31+C32</f>
        <v>65071.060000000005</v>
      </c>
      <c r="D30" s="76">
        <f>D31+D32</f>
        <v>65071.060000000005</v>
      </c>
      <c r="E30" s="157">
        <f t="shared" ref="E30:E41" si="4">D30/C30*100</f>
        <v>100</v>
      </c>
      <c r="F30" s="14"/>
    </row>
    <row r="31" spans="1:6" x14ac:dyDescent="0.3">
      <c r="A31" s="91" t="s">
        <v>207</v>
      </c>
      <c r="B31" s="74" t="s">
        <v>34</v>
      </c>
      <c r="C31" s="76">
        <v>49957.66</v>
      </c>
      <c r="D31" s="76">
        <v>49957.66</v>
      </c>
      <c r="E31" s="157">
        <f t="shared" si="4"/>
        <v>100</v>
      </c>
      <c r="F31" s="14"/>
    </row>
    <row r="32" spans="1:6" ht="36.6" x14ac:dyDescent="0.3">
      <c r="A32" s="91" t="s">
        <v>270</v>
      </c>
      <c r="B32" s="74" t="s">
        <v>36</v>
      </c>
      <c r="C32" s="76">
        <v>15113.4</v>
      </c>
      <c r="D32" s="76">
        <v>15113.4</v>
      </c>
      <c r="E32" s="157">
        <f t="shared" si="4"/>
        <v>100</v>
      </c>
      <c r="F32" s="14"/>
    </row>
    <row r="33" spans="1:6" ht="24.6" x14ac:dyDescent="0.3">
      <c r="A33" s="91" t="s">
        <v>271</v>
      </c>
      <c r="B33" s="74" t="s">
        <v>189</v>
      </c>
      <c r="C33" s="76">
        <v>14128.94</v>
      </c>
      <c r="D33" s="76">
        <v>14128.94</v>
      </c>
      <c r="E33" s="157">
        <f t="shared" si="4"/>
        <v>100</v>
      </c>
      <c r="F33" s="14"/>
    </row>
    <row r="34" spans="1:6" ht="26.4" customHeight="1" x14ac:dyDescent="0.3">
      <c r="A34" s="84" t="s">
        <v>114</v>
      </c>
      <c r="B34" s="41" t="s">
        <v>115</v>
      </c>
      <c r="C34" s="43">
        <f>C35+C38</f>
        <v>243790.55</v>
      </c>
      <c r="D34" s="43">
        <f>D35+D38</f>
        <v>232875.58000000002</v>
      </c>
      <c r="E34" s="156">
        <f t="shared" si="4"/>
        <v>95.522808410744403</v>
      </c>
      <c r="F34" s="14"/>
    </row>
    <row r="35" spans="1:6" ht="18.600000000000001" customHeight="1" x14ac:dyDescent="0.3">
      <c r="A35" s="91" t="s">
        <v>117</v>
      </c>
      <c r="B35" s="74" t="s">
        <v>116</v>
      </c>
      <c r="C35" s="76">
        <v>20000</v>
      </c>
      <c r="D35" s="76">
        <v>19999.189999999999</v>
      </c>
      <c r="E35" s="157">
        <f t="shared" si="4"/>
        <v>99.995949999999993</v>
      </c>
      <c r="F35" s="14"/>
    </row>
    <row r="36" spans="1:6" ht="22.95" customHeight="1" x14ac:dyDescent="0.3">
      <c r="A36" s="91" t="s">
        <v>208</v>
      </c>
      <c r="B36" s="74" t="s">
        <v>188</v>
      </c>
      <c r="C36" s="76">
        <v>20000</v>
      </c>
      <c r="D36" s="76">
        <v>19999.189999999999</v>
      </c>
      <c r="E36" s="157">
        <f t="shared" si="4"/>
        <v>99.995949999999993</v>
      </c>
      <c r="F36" s="14"/>
    </row>
    <row r="37" spans="1:6" ht="24.6" x14ac:dyDescent="0.3">
      <c r="A37" s="91" t="s">
        <v>272</v>
      </c>
      <c r="B37" s="74" t="s">
        <v>189</v>
      </c>
      <c r="C37" s="76">
        <v>20000</v>
      </c>
      <c r="D37" s="76">
        <v>19999.189999999999</v>
      </c>
      <c r="E37" s="157">
        <f t="shared" si="4"/>
        <v>99.995949999999993</v>
      </c>
      <c r="F37" s="14"/>
    </row>
    <row r="38" spans="1:6" ht="24.6" x14ac:dyDescent="0.3">
      <c r="A38" s="91" t="s">
        <v>300</v>
      </c>
      <c r="B38" s="74" t="s">
        <v>264</v>
      </c>
      <c r="C38" s="76">
        <f>C39+C40+C41</f>
        <v>223790.55</v>
      </c>
      <c r="D38" s="76">
        <f>D39+D40+D41</f>
        <v>212876.39</v>
      </c>
      <c r="E38" s="157">
        <f t="shared" si="4"/>
        <v>95.123046974056777</v>
      </c>
      <c r="F38" s="14"/>
    </row>
    <row r="39" spans="1:6" x14ac:dyDescent="0.3">
      <c r="A39" s="91" t="s">
        <v>301</v>
      </c>
      <c r="B39" s="74" t="s">
        <v>289</v>
      </c>
      <c r="C39" s="76">
        <v>84856.88</v>
      </c>
      <c r="D39" s="76">
        <v>79493.22</v>
      </c>
      <c r="E39" s="157">
        <f t="shared" si="4"/>
        <v>93.679168972509942</v>
      </c>
      <c r="F39" s="14"/>
    </row>
    <row r="40" spans="1:6" ht="24.6" x14ac:dyDescent="0.3">
      <c r="A40" s="91" t="s">
        <v>302</v>
      </c>
      <c r="B40" s="74" t="s">
        <v>246</v>
      </c>
      <c r="C40" s="76">
        <v>22676</v>
      </c>
      <c r="D40" s="76">
        <v>22092.01</v>
      </c>
      <c r="E40" s="157">
        <f t="shared" si="4"/>
        <v>97.424633974245893</v>
      </c>
      <c r="F40" s="14"/>
    </row>
    <row r="41" spans="1:6" ht="24.6" x14ac:dyDescent="0.3">
      <c r="A41" s="91" t="s">
        <v>303</v>
      </c>
      <c r="B41" s="74" t="s">
        <v>189</v>
      </c>
      <c r="C41" s="76">
        <v>116257.67</v>
      </c>
      <c r="D41" s="76">
        <v>111291.16</v>
      </c>
      <c r="E41" s="157">
        <f t="shared" si="4"/>
        <v>95.728015192459992</v>
      </c>
      <c r="F41" s="14"/>
    </row>
    <row r="42" spans="1:6" x14ac:dyDescent="0.3">
      <c r="A42" s="84" t="s">
        <v>119</v>
      </c>
      <c r="B42" s="41" t="s">
        <v>118</v>
      </c>
      <c r="C42" s="43">
        <f>C43</f>
        <v>456466.5</v>
      </c>
      <c r="D42" s="43">
        <f>D43</f>
        <v>456346.3</v>
      </c>
      <c r="E42" s="159">
        <f>D42/C42*100</f>
        <v>99.97366728993255</v>
      </c>
      <c r="F42" s="14"/>
    </row>
    <row r="43" spans="1:6" x14ac:dyDescent="0.3">
      <c r="A43" s="91" t="s">
        <v>121</v>
      </c>
      <c r="B43" s="74" t="s">
        <v>120</v>
      </c>
      <c r="C43" s="76">
        <f>C44+C46</f>
        <v>456466.5</v>
      </c>
      <c r="D43" s="76">
        <f>D44+D46</f>
        <v>456346.3</v>
      </c>
      <c r="E43" s="158">
        <f t="shared" ref="E43:E47" si="5">D43/C43*100</f>
        <v>99.97366728993255</v>
      </c>
      <c r="F43" s="14"/>
    </row>
    <row r="44" spans="1:6" ht="36.6" customHeight="1" x14ac:dyDescent="0.3">
      <c r="A44" s="91" t="s">
        <v>209</v>
      </c>
      <c r="B44" s="74" t="s">
        <v>149</v>
      </c>
      <c r="C44" s="76">
        <v>367824.5</v>
      </c>
      <c r="D44" s="76">
        <v>367704.3</v>
      </c>
      <c r="E44" s="158">
        <f t="shared" si="5"/>
        <v>99.967321372013004</v>
      </c>
      <c r="F44" s="14"/>
    </row>
    <row r="45" spans="1:6" ht="24.6" x14ac:dyDescent="0.3">
      <c r="A45" s="91" t="s">
        <v>210</v>
      </c>
      <c r="B45" s="74" t="s">
        <v>189</v>
      </c>
      <c r="C45" s="76">
        <v>367824.5</v>
      </c>
      <c r="D45" s="76">
        <v>367704.3</v>
      </c>
      <c r="E45" s="158">
        <f t="shared" si="5"/>
        <v>99.967321372013004</v>
      </c>
      <c r="F45" s="14"/>
    </row>
    <row r="46" spans="1:6" ht="36" customHeight="1" x14ac:dyDescent="0.3">
      <c r="A46" s="91" t="s">
        <v>211</v>
      </c>
      <c r="B46" s="74" t="s">
        <v>191</v>
      </c>
      <c r="C46" s="76">
        <f>C47</f>
        <v>88642</v>
      </c>
      <c r="D46" s="76">
        <f>D47</f>
        <v>88642</v>
      </c>
      <c r="E46" s="157">
        <f t="shared" si="5"/>
        <v>100</v>
      </c>
      <c r="F46" s="14"/>
    </row>
    <row r="47" spans="1:6" ht="24.6" x14ac:dyDescent="0.3">
      <c r="A47" s="91" t="s">
        <v>212</v>
      </c>
      <c r="B47" s="74" t="s">
        <v>189</v>
      </c>
      <c r="C47" s="76">
        <v>88642</v>
      </c>
      <c r="D47" s="76">
        <v>88642</v>
      </c>
      <c r="E47" s="157">
        <f t="shared" si="5"/>
        <v>100</v>
      </c>
      <c r="F47" s="14"/>
    </row>
    <row r="48" spans="1:6" x14ac:dyDescent="0.3">
      <c r="A48" s="84" t="s">
        <v>123</v>
      </c>
      <c r="B48" s="41" t="s">
        <v>122</v>
      </c>
      <c r="C48" s="43">
        <f>C49+C55+C52</f>
        <v>3796747.61</v>
      </c>
      <c r="D48" s="43">
        <f>D49+D55+D52</f>
        <v>3758755.5700000003</v>
      </c>
      <c r="E48" s="159">
        <f>D48/C48*100</f>
        <v>98.999353027840598</v>
      </c>
      <c r="F48" s="14"/>
    </row>
    <row r="49" spans="1:6" x14ac:dyDescent="0.3">
      <c r="A49" s="91" t="s">
        <v>126</v>
      </c>
      <c r="B49" s="74" t="s">
        <v>124</v>
      </c>
      <c r="C49" s="76">
        <f>C50</f>
        <v>11600</v>
      </c>
      <c r="D49" s="76">
        <f>D50</f>
        <v>10346.92</v>
      </c>
      <c r="E49" s="158">
        <f>D49/C49*100</f>
        <v>89.197586206896545</v>
      </c>
      <c r="F49" s="14"/>
    </row>
    <row r="50" spans="1:6" x14ac:dyDescent="0.3">
      <c r="A50" s="91" t="s">
        <v>213</v>
      </c>
      <c r="B50" s="74" t="s">
        <v>230</v>
      </c>
      <c r="C50" s="76">
        <f>C51</f>
        <v>11600</v>
      </c>
      <c r="D50" s="76">
        <f>D51</f>
        <v>10346.92</v>
      </c>
      <c r="E50" s="158">
        <f t="shared" ref="E50:E79" si="6">D50/C50*100</f>
        <v>89.197586206896545</v>
      </c>
      <c r="F50" s="14"/>
    </row>
    <row r="51" spans="1:6" ht="24.6" x14ac:dyDescent="0.3">
      <c r="A51" s="91" t="s">
        <v>214</v>
      </c>
      <c r="B51" s="74" t="s">
        <v>189</v>
      </c>
      <c r="C51" s="76">
        <v>11600</v>
      </c>
      <c r="D51" s="76">
        <v>10346.92</v>
      </c>
      <c r="E51" s="158">
        <f t="shared" si="6"/>
        <v>89.197586206896545</v>
      </c>
      <c r="F51" s="14"/>
    </row>
    <row r="52" spans="1:6" x14ac:dyDescent="0.3">
      <c r="A52" s="91" t="s">
        <v>238</v>
      </c>
      <c r="B52" s="74" t="s">
        <v>239</v>
      </c>
      <c r="C52" s="76">
        <f>C53</f>
        <v>17100.13</v>
      </c>
      <c r="D52" s="76">
        <f>D53</f>
        <v>17100.13</v>
      </c>
      <c r="E52" s="158">
        <f t="shared" si="6"/>
        <v>100</v>
      </c>
      <c r="F52" s="14"/>
    </row>
    <row r="53" spans="1:6" x14ac:dyDescent="0.3">
      <c r="A53" s="91" t="s">
        <v>304</v>
      </c>
      <c r="B53" s="74" t="s">
        <v>230</v>
      </c>
      <c r="C53" s="76">
        <f>C54</f>
        <v>17100.13</v>
      </c>
      <c r="D53" s="76">
        <f>D54</f>
        <v>17100.13</v>
      </c>
      <c r="E53" s="158">
        <f t="shared" si="6"/>
        <v>100</v>
      </c>
      <c r="F53" s="14"/>
    </row>
    <row r="54" spans="1:6" ht="24.6" x14ac:dyDescent="0.3">
      <c r="A54" s="91" t="s">
        <v>305</v>
      </c>
      <c r="B54" s="74" t="s">
        <v>189</v>
      </c>
      <c r="C54" s="76">
        <v>17100.13</v>
      </c>
      <c r="D54" s="76">
        <v>17100.13</v>
      </c>
      <c r="E54" s="158">
        <f t="shared" si="6"/>
        <v>100</v>
      </c>
      <c r="F54" s="14"/>
    </row>
    <row r="55" spans="1:6" x14ac:dyDescent="0.3">
      <c r="A55" s="91" t="s">
        <v>127</v>
      </c>
      <c r="B55" s="74" t="s">
        <v>125</v>
      </c>
      <c r="C55" s="76">
        <f>C56+C58+C60+C62+C64+C66</f>
        <v>3768047.48</v>
      </c>
      <c r="D55" s="76">
        <f>D56+D58+D60+D62+D64+D66</f>
        <v>3731308.5200000005</v>
      </c>
      <c r="E55" s="158">
        <f t="shared" si="6"/>
        <v>99.024986808287267</v>
      </c>
      <c r="F55" s="14"/>
    </row>
    <row r="56" spans="1:6" ht="36.6" x14ac:dyDescent="0.3">
      <c r="A56" s="91" t="s">
        <v>215</v>
      </c>
      <c r="B56" s="74" t="s">
        <v>290</v>
      </c>
      <c r="C56" s="76">
        <f>C57</f>
        <v>234119</v>
      </c>
      <c r="D56" s="76">
        <f>D57</f>
        <v>234119</v>
      </c>
      <c r="E56" s="158">
        <f t="shared" si="6"/>
        <v>100</v>
      </c>
      <c r="F56" s="14"/>
    </row>
    <row r="57" spans="1:6" ht="24.6" x14ac:dyDescent="0.3">
      <c r="A57" s="91" t="s">
        <v>216</v>
      </c>
      <c r="B57" s="74" t="s">
        <v>189</v>
      </c>
      <c r="C57" s="76">
        <v>234119</v>
      </c>
      <c r="D57" s="76">
        <v>234119</v>
      </c>
      <c r="E57" s="158">
        <f t="shared" si="6"/>
        <v>100</v>
      </c>
      <c r="F57" s="14"/>
    </row>
    <row r="58" spans="1:6" ht="49.2" customHeight="1" x14ac:dyDescent="0.3">
      <c r="A58" s="91" t="s">
        <v>217</v>
      </c>
      <c r="B58" s="74" t="s">
        <v>195</v>
      </c>
      <c r="C58" s="76">
        <v>15000</v>
      </c>
      <c r="D58" s="76">
        <v>15000</v>
      </c>
      <c r="E58" s="158">
        <f t="shared" si="6"/>
        <v>100</v>
      </c>
      <c r="F58" s="14"/>
    </row>
    <row r="59" spans="1:6" ht="24.6" x14ac:dyDescent="0.3">
      <c r="A59" s="91" t="s">
        <v>218</v>
      </c>
      <c r="B59" s="74" t="s">
        <v>189</v>
      </c>
      <c r="C59" s="76">
        <v>15000</v>
      </c>
      <c r="D59" s="76">
        <v>15000</v>
      </c>
      <c r="E59" s="158">
        <f t="shared" si="6"/>
        <v>100</v>
      </c>
      <c r="F59" s="14"/>
    </row>
    <row r="60" spans="1:6" x14ac:dyDescent="0.3">
      <c r="A60" s="91" t="s">
        <v>219</v>
      </c>
      <c r="B60" s="74" t="s">
        <v>150</v>
      </c>
      <c r="C60" s="76">
        <f>C61</f>
        <v>470730</v>
      </c>
      <c r="D60" s="76">
        <f>D61</f>
        <v>446504.32</v>
      </c>
      <c r="E60" s="158">
        <f t="shared" si="6"/>
        <v>94.853593355001806</v>
      </c>
      <c r="F60" s="14"/>
    </row>
    <row r="61" spans="1:6" ht="24.6" x14ac:dyDescent="0.3">
      <c r="A61" s="91" t="s">
        <v>220</v>
      </c>
      <c r="B61" s="74" t="s">
        <v>189</v>
      </c>
      <c r="C61" s="76">
        <v>470730</v>
      </c>
      <c r="D61" s="76">
        <v>446504.32</v>
      </c>
      <c r="E61" s="158">
        <f t="shared" si="6"/>
        <v>94.853593355001806</v>
      </c>
      <c r="F61" s="14"/>
    </row>
    <row r="62" spans="1:6" ht="24.6" x14ac:dyDescent="0.3">
      <c r="A62" s="91" t="s">
        <v>273</v>
      </c>
      <c r="B62" s="74" t="s">
        <v>196</v>
      </c>
      <c r="C62" s="76">
        <f>C63</f>
        <v>20000</v>
      </c>
      <c r="D62" s="76">
        <f>D63</f>
        <v>19997.919999999998</v>
      </c>
      <c r="E62" s="158">
        <f t="shared" si="6"/>
        <v>99.989599999999996</v>
      </c>
      <c r="F62" s="14"/>
    </row>
    <row r="63" spans="1:6" ht="24.6" x14ac:dyDescent="0.3">
      <c r="A63" s="91" t="s">
        <v>274</v>
      </c>
      <c r="B63" s="74" t="s">
        <v>189</v>
      </c>
      <c r="C63" s="76">
        <v>20000</v>
      </c>
      <c r="D63" s="76">
        <v>19997.919999999998</v>
      </c>
      <c r="E63" s="158">
        <f t="shared" si="6"/>
        <v>99.989599999999996</v>
      </c>
      <c r="F63" s="14"/>
    </row>
    <row r="64" spans="1:6" ht="36.6" x14ac:dyDescent="0.3">
      <c r="A64" s="91" t="s">
        <v>221</v>
      </c>
      <c r="B64" s="74" t="s">
        <v>198</v>
      </c>
      <c r="C64" s="76">
        <f>C65</f>
        <v>212535.91</v>
      </c>
      <c r="D64" s="76">
        <f>D65</f>
        <v>212535.91</v>
      </c>
      <c r="E64" s="158">
        <f t="shared" si="6"/>
        <v>100</v>
      </c>
      <c r="F64" s="14"/>
    </row>
    <row r="65" spans="1:6" ht="24.6" x14ac:dyDescent="0.3">
      <c r="A65" s="91" t="s">
        <v>222</v>
      </c>
      <c r="B65" s="74" t="s">
        <v>189</v>
      </c>
      <c r="C65" s="76">
        <v>212535.91</v>
      </c>
      <c r="D65" s="76">
        <v>212535.91</v>
      </c>
      <c r="E65" s="158">
        <f t="shared" si="6"/>
        <v>100</v>
      </c>
      <c r="F65" s="14"/>
    </row>
    <row r="66" spans="1:6" ht="24.6" x14ac:dyDescent="0.3">
      <c r="A66" s="91" t="s">
        <v>249</v>
      </c>
      <c r="B66" s="74" t="s">
        <v>248</v>
      </c>
      <c r="C66" s="76">
        <f>C67</f>
        <v>2815662.57</v>
      </c>
      <c r="D66" s="76">
        <f>D67</f>
        <v>2803151.37</v>
      </c>
      <c r="E66" s="158">
        <f t="shared" si="6"/>
        <v>99.555656983428946</v>
      </c>
      <c r="F66" s="14"/>
    </row>
    <row r="67" spans="1:6" ht="24.6" x14ac:dyDescent="0.3">
      <c r="A67" s="91" t="s">
        <v>250</v>
      </c>
      <c r="B67" s="74" t="s">
        <v>189</v>
      </c>
      <c r="C67" s="76">
        <v>2815662.57</v>
      </c>
      <c r="D67" s="76">
        <v>2803151.37</v>
      </c>
      <c r="E67" s="158">
        <f t="shared" si="6"/>
        <v>99.555656983428946</v>
      </c>
      <c r="F67" s="14"/>
    </row>
    <row r="68" spans="1:6" x14ac:dyDescent="0.3">
      <c r="A68" s="84" t="s">
        <v>281</v>
      </c>
      <c r="B68" s="41" t="s">
        <v>283</v>
      </c>
      <c r="C68" s="43">
        <f>C70+C72+C74</f>
        <v>560316.35</v>
      </c>
      <c r="D68" s="43">
        <f>D70+D72+D74</f>
        <v>558640.19999999995</v>
      </c>
      <c r="E68" s="159">
        <f t="shared" si="6"/>
        <v>99.70085648937426</v>
      </c>
      <c r="F68" s="14"/>
    </row>
    <row r="69" spans="1:6" x14ac:dyDescent="0.3">
      <c r="A69" s="91" t="s">
        <v>282</v>
      </c>
      <c r="B69" s="74" t="s">
        <v>284</v>
      </c>
      <c r="C69" s="76">
        <f>C71+C73+C75</f>
        <v>560316.35</v>
      </c>
      <c r="D69" s="76">
        <f>D71+D73+D75</f>
        <v>558640.19999999995</v>
      </c>
      <c r="E69" s="158">
        <f t="shared" si="6"/>
        <v>99.70085648937426</v>
      </c>
      <c r="F69" s="14"/>
    </row>
    <row r="70" spans="1:6" ht="36.6" x14ac:dyDescent="0.3">
      <c r="A70" s="91" t="s">
        <v>306</v>
      </c>
      <c r="B70" s="74" t="s">
        <v>291</v>
      </c>
      <c r="C70" s="76">
        <f>C71</f>
        <v>313952.06</v>
      </c>
      <c r="D70" s="76">
        <f>D71</f>
        <v>313952.06</v>
      </c>
      <c r="E70" s="158">
        <f t="shared" si="6"/>
        <v>100</v>
      </c>
      <c r="F70" s="14"/>
    </row>
    <row r="71" spans="1:6" ht="24.6" x14ac:dyDescent="0.3">
      <c r="A71" s="91" t="s">
        <v>307</v>
      </c>
      <c r="B71" s="74" t="s">
        <v>189</v>
      </c>
      <c r="C71" s="76">
        <v>313952.06</v>
      </c>
      <c r="D71" s="76">
        <v>313952.06</v>
      </c>
      <c r="E71" s="158">
        <f t="shared" si="6"/>
        <v>100</v>
      </c>
      <c r="F71" s="14"/>
    </row>
    <row r="72" spans="1:6" ht="36.6" customHeight="1" x14ac:dyDescent="0.3">
      <c r="A72" s="91" t="s">
        <v>308</v>
      </c>
      <c r="B72" s="74" t="s">
        <v>292</v>
      </c>
      <c r="C72" s="76">
        <f>C73</f>
        <v>13200</v>
      </c>
      <c r="D72" s="76">
        <f>D73</f>
        <v>13160.16</v>
      </c>
      <c r="E72" s="158">
        <f t="shared" si="6"/>
        <v>99.698181818181823</v>
      </c>
      <c r="F72" s="14"/>
    </row>
    <row r="73" spans="1:6" ht="24.6" x14ac:dyDescent="0.3">
      <c r="A73" s="91" t="s">
        <v>309</v>
      </c>
      <c r="B73" s="74" t="s">
        <v>189</v>
      </c>
      <c r="C73" s="76">
        <v>13200</v>
      </c>
      <c r="D73" s="76">
        <v>13160.16</v>
      </c>
      <c r="E73" s="158">
        <f t="shared" si="6"/>
        <v>99.698181818181823</v>
      </c>
      <c r="F73" s="14"/>
    </row>
    <row r="74" spans="1:6" ht="36.6" x14ac:dyDescent="0.3">
      <c r="A74" s="91" t="s">
        <v>310</v>
      </c>
      <c r="B74" s="74" t="s">
        <v>198</v>
      </c>
      <c r="C74" s="76">
        <f>C75</f>
        <v>233164.29</v>
      </c>
      <c r="D74" s="76">
        <f>D75</f>
        <v>231527.98</v>
      </c>
      <c r="E74" s="158">
        <f t="shared" si="6"/>
        <v>99.29821586315812</v>
      </c>
      <c r="F74" s="14"/>
    </row>
    <row r="75" spans="1:6" ht="24.6" x14ac:dyDescent="0.3">
      <c r="A75" s="91" t="s">
        <v>311</v>
      </c>
      <c r="B75" s="74" t="s">
        <v>189</v>
      </c>
      <c r="C75" s="76">
        <v>233164.29</v>
      </c>
      <c r="D75" s="76">
        <v>231527.98</v>
      </c>
      <c r="E75" s="158">
        <f t="shared" si="6"/>
        <v>99.29821586315812</v>
      </c>
      <c r="F75" s="14"/>
    </row>
    <row r="76" spans="1:6" x14ac:dyDescent="0.3">
      <c r="A76" s="84" t="s">
        <v>259</v>
      </c>
      <c r="B76" s="41" t="s">
        <v>258</v>
      </c>
      <c r="C76" s="43">
        <f>C77</f>
        <v>103539.6</v>
      </c>
      <c r="D76" s="43">
        <f>D77</f>
        <v>103539.6</v>
      </c>
      <c r="E76" s="159">
        <f t="shared" si="6"/>
        <v>100</v>
      </c>
      <c r="F76" s="14"/>
    </row>
    <row r="77" spans="1:6" x14ac:dyDescent="0.3">
      <c r="A77" s="91" t="s">
        <v>261</v>
      </c>
      <c r="B77" s="74" t="s">
        <v>260</v>
      </c>
      <c r="C77" s="76">
        <v>103539.6</v>
      </c>
      <c r="D77" s="76">
        <v>103539.6</v>
      </c>
      <c r="E77" s="158">
        <f t="shared" si="6"/>
        <v>100</v>
      </c>
      <c r="F77" s="14"/>
    </row>
    <row r="78" spans="1:6" x14ac:dyDescent="0.3">
      <c r="A78" s="91" t="s">
        <v>275</v>
      </c>
      <c r="B78" s="74" t="s">
        <v>267</v>
      </c>
      <c r="C78" s="76">
        <v>103539.6</v>
      </c>
      <c r="D78" s="76">
        <v>103539.6</v>
      </c>
      <c r="E78" s="158">
        <f t="shared" si="6"/>
        <v>100</v>
      </c>
      <c r="F78" s="14"/>
    </row>
    <row r="79" spans="1:6" x14ac:dyDescent="0.3">
      <c r="A79" s="91" t="s">
        <v>276</v>
      </c>
      <c r="B79" s="74" t="s">
        <v>268</v>
      </c>
      <c r="C79" s="76">
        <v>103539.6</v>
      </c>
      <c r="D79" s="76">
        <v>103539.6</v>
      </c>
      <c r="E79" s="158">
        <f t="shared" si="6"/>
        <v>100</v>
      </c>
      <c r="F79" s="14"/>
    </row>
    <row r="80" spans="1:6" ht="46.8" x14ac:dyDescent="0.3">
      <c r="A80" s="84" t="s">
        <v>129</v>
      </c>
      <c r="B80" s="41" t="s">
        <v>128</v>
      </c>
      <c r="C80" s="43">
        <f>C81</f>
        <v>4651522</v>
      </c>
      <c r="D80" s="43">
        <f>D81</f>
        <v>4651522</v>
      </c>
      <c r="E80" s="156">
        <f>D80/C80*100</f>
        <v>100</v>
      </c>
      <c r="F80" s="14"/>
    </row>
    <row r="81" spans="1:6" x14ac:dyDescent="0.3">
      <c r="A81" s="91" t="s">
        <v>131</v>
      </c>
      <c r="B81" s="74" t="s">
        <v>265</v>
      </c>
      <c r="C81" s="76">
        <v>4651522</v>
      </c>
      <c r="D81" s="76">
        <v>4651522</v>
      </c>
      <c r="E81" s="157">
        <f>D81/C81*100</f>
        <v>100</v>
      </c>
      <c r="F81" s="14"/>
    </row>
    <row r="82" spans="1:6" ht="36.6" x14ac:dyDescent="0.3">
      <c r="A82" s="91" t="s">
        <v>277</v>
      </c>
      <c r="B82" s="74" t="s">
        <v>39</v>
      </c>
      <c r="C82" s="76">
        <v>4651522</v>
      </c>
      <c r="D82" s="76">
        <v>4651522</v>
      </c>
      <c r="E82" s="157">
        <f>D82/C82*100</f>
        <v>100</v>
      </c>
      <c r="F82" s="14"/>
    </row>
    <row r="83" spans="1:6" x14ac:dyDescent="0.3">
      <c r="A83" s="91" t="s">
        <v>278</v>
      </c>
      <c r="B83" s="74" t="s">
        <v>11</v>
      </c>
      <c r="C83" s="76">
        <v>4651522</v>
      </c>
      <c r="D83" s="76">
        <v>4651522</v>
      </c>
      <c r="E83" s="157">
        <f>D83/C83*100</f>
        <v>100</v>
      </c>
      <c r="F83" s="14"/>
    </row>
    <row r="84" spans="1:6" ht="24" customHeight="1" x14ac:dyDescent="0.3">
      <c r="A84" s="85"/>
      <c r="B84" s="78" t="s">
        <v>145</v>
      </c>
      <c r="C84" s="92">
        <f>C80+C48+C42+C34+C28+C10+C76+C68</f>
        <v>11867564.98</v>
      </c>
      <c r="D84" s="92">
        <f>D80+D48+D42+D34+D28+D10+D76+D68</f>
        <v>11662584.84</v>
      </c>
      <c r="E84" s="156">
        <f>D84/C84*100</f>
        <v>98.27277002194262</v>
      </c>
      <c r="F84" s="31"/>
    </row>
    <row r="85" spans="1:6" ht="15" customHeight="1" x14ac:dyDescent="0.3">
      <c r="A85" s="86"/>
      <c r="B85" s="87"/>
      <c r="C85" s="88"/>
      <c r="D85" s="88"/>
      <c r="E85" s="160"/>
      <c r="F85" s="3"/>
    </row>
    <row r="86" spans="1:6" x14ac:dyDescent="0.3">
      <c r="A86" s="82"/>
      <c r="B86" s="89"/>
      <c r="C86" s="89"/>
      <c r="D86" s="89"/>
      <c r="E86" s="161"/>
    </row>
  </sheetData>
  <mergeCells count="8">
    <mergeCell ref="B9:E9"/>
    <mergeCell ref="D1:E1"/>
    <mergeCell ref="A2:E2"/>
    <mergeCell ref="A5:A7"/>
    <mergeCell ref="B5:B7"/>
    <mergeCell ref="C5:C7"/>
    <mergeCell ref="D5:D7"/>
    <mergeCell ref="E5:E7"/>
  </mergeCells>
  <pageMargins left="0.39374999999999999" right="0.39374999999999999" top="0.39374999999999999" bottom="0.39374999999999999" header="0" footer="0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Normal="100" zoomScaleSheetLayoutView="100" workbookViewId="0">
      <selection activeCell="L12" sqref="L12"/>
    </sheetView>
  </sheetViews>
  <sheetFormatPr defaultColWidth="9.109375" defaultRowHeight="14.4" x14ac:dyDescent="0.3"/>
  <cols>
    <col min="1" max="1" width="6.88671875" style="1" customWidth="1"/>
    <col min="2" max="2" width="7.109375" style="1" customWidth="1"/>
    <col min="3" max="3" width="17.5546875" style="1" customWidth="1"/>
    <col min="4" max="4" width="6" style="1" customWidth="1"/>
    <col min="5" max="5" width="50.6640625" style="1" customWidth="1"/>
    <col min="6" max="6" width="14.33203125" style="1" customWidth="1"/>
    <col min="7" max="7" width="13.6640625" style="1" customWidth="1"/>
    <col min="8" max="8" width="13" style="162" customWidth="1"/>
    <col min="9" max="16384" width="9.109375" style="1"/>
  </cols>
  <sheetData>
    <row r="1" spans="1:9" ht="49.2" customHeight="1" x14ac:dyDescent="0.3">
      <c r="G1" s="186" t="s">
        <v>376</v>
      </c>
      <c r="H1" s="186"/>
    </row>
    <row r="2" spans="1:9" ht="52.2" customHeight="1" x14ac:dyDescent="0.3">
      <c r="A2" s="187" t="s">
        <v>375</v>
      </c>
      <c r="B2" s="187"/>
      <c r="C2" s="187"/>
      <c r="D2" s="187"/>
      <c r="E2" s="187"/>
      <c r="F2" s="187"/>
      <c r="G2" s="187"/>
      <c r="H2" s="187"/>
      <c r="I2" s="12"/>
    </row>
    <row r="3" spans="1:9" ht="18.600000000000001" customHeight="1" x14ac:dyDescent="0.3">
      <c r="A3" s="18"/>
      <c r="B3" s="18"/>
      <c r="C3" s="18"/>
      <c r="D3" s="18"/>
      <c r="E3" s="18"/>
      <c r="F3" s="18"/>
      <c r="G3" s="18"/>
      <c r="H3" s="163"/>
      <c r="I3" s="12"/>
    </row>
    <row r="4" spans="1:9" ht="14.1" customHeight="1" x14ac:dyDescent="0.3">
      <c r="A4" s="69"/>
      <c r="B4" s="69"/>
      <c r="C4" s="69"/>
      <c r="D4" s="69"/>
      <c r="E4" s="95"/>
      <c r="F4" s="95"/>
      <c r="G4" s="95"/>
      <c r="H4" s="153" t="s">
        <v>155</v>
      </c>
      <c r="I4" s="12"/>
    </row>
    <row r="5" spans="1:9" ht="12" customHeight="1" x14ac:dyDescent="0.3">
      <c r="A5" s="196" t="s">
        <v>132</v>
      </c>
      <c r="B5" s="196" t="s">
        <v>133</v>
      </c>
      <c r="C5" s="196" t="s">
        <v>134</v>
      </c>
      <c r="D5" s="196" t="s">
        <v>135</v>
      </c>
      <c r="E5" s="189" t="s">
        <v>0</v>
      </c>
      <c r="F5" s="191" t="s">
        <v>2</v>
      </c>
      <c r="G5" s="191" t="s">
        <v>3</v>
      </c>
      <c r="H5" s="193" t="s">
        <v>380</v>
      </c>
      <c r="I5" s="29"/>
    </row>
    <row r="6" spans="1:9" ht="12" customHeight="1" x14ac:dyDescent="0.3">
      <c r="A6" s="196"/>
      <c r="B6" s="196"/>
      <c r="C6" s="196"/>
      <c r="D6" s="196"/>
      <c r="E6" s="190"/>
      <c r="F6" s="192"/>
      <c r="G6" s="192"/>
      <c r="H6" s="194"/>
      <c r="I6" s="29"/>
    </row>
    <row r="7" spans="1:9" ht="11.1" customHeight="1" x14ac:dyDescent="0.3">
      <c r="A7" s="196"/>
      <c r="B7" s="196"/>
      <c r="C7" s="196"/>
      <c r="D7" s="196"/>
      <c r="E7" s="190"/>
      <c r="F7" s="192"/>
      <c r="G7" s="192"/>
      <c r="H7" s="194"/>
      <c r="I7" s="29"/>
    </row>
    <row r="8" spans="1:9" ht="12" customHeight="1" x14ac:dyDescent="0.3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30"/>
    </row>
    <row r="9" spans="1:9" ht="15" customHeight="1" x14ac:dyDescent="0.3">
      <c r="A9" s="195">
        <v>800</v>
      </c>
      <c r="B9" s="195"/>
      <c r="C9" s="195"/>
      <c r="D9" s="195"/>
      <c r="E9" s="185" t="s">
        <v>280</v>
      </c>
      <c r="F9" s="185"/>
      <c r="G9" s="185"/>
      <c r="H9" s="185"/>
      <c r="I9" s="30"/>
    </row>
    <row r="10" spans="1:9" ht="16.5" customHeight="1" x14ac:dyDescent="0.3">
      <c r="A10" s="65">
        <v>800</v>
      </c>
      <c r="B10" s="94" t="s">
        <v>106</v>
      </c>
      <c r="C10" s="65"/>
      <c r="D10" s="65"/>
      <c r="E10" s="33" t="s">
        <v>105</v>
      </c>
      <c r="F10" s="73">
        <f>F11+F23</f>
        <v>1975982.37</v>
      </c>
      <c r="G10" s="73">
        <f>G11+G23</f>
        <v>1821705.5899999999</v>
      </c>
      <c r="H10" s="154">
        <f>G10/F10*100</f>
        <v>92.192400987869121</v>
      </c>
      <c r="I10" s="13"/>
    </row>
    <row r="11" spans="1:9" ht="37.200000000000003" customHeight="1" x14ac:dyDescent="0.3">
      <c r="A11" s="65">
        <v>800</v>
      </c>
      <c r="B11" s="94" t="s">
        <v>107</v>
      </c>
      <c r="C11" s="42"/>
      <c r="D11" s="65"/>
      <c r="E11" s="41" t="s">
        <v>184</v>
      </c>
      <c r="F11" s="43">
        <f>F12+F18</f>
        <v>1975532.37</v>
      </c>
      <c r="G11" s="43">
        <f>G12+G18</f>
        <v>1821255.5899999999</v>
      </c>
      <c r="H11" s="154">
        <f>G11/F11*100</f>
        <v>92.190622520652482</v>
      </c>
      <c r="I11" s="14"/>
    </row>
    <row r="12" spans="1:9" ht="37.950000000000003" customHeight="1" x14ac:dyDescent="0.3">
      <c r="A12" s="68">
        <v>800</v>
      </c>
      <c r="B12" s="93" t="s">
        <v>107</v>
      </c>
      <c r="C12" s="75" t="s">
        <v>137</v>
      </c>
      <c r="D12" s="68"/>
      <c r="E12" s="74" t="s">
        <v>37</v>
      </c>
      <c r="F12" s="76">
        <f>F13+F14+F15+F16+F17</f>
        <v>1219467.76</v>
      </c>
      <c r="G12" s="76">
        <f>G13+G14+G15+G16+G17</f>
        <v>1122676.2</v>
      </c>
      <c r="H12" s="155">
        <f t="shared" ref="H12" si="0">G12/F12*100</f>
        <v>92.062802873935752</v>
      </c>
      <c r="I12" s="14"/>
    </row>
    <row r="13" spans="1:9" x14ac:dyDescent="0.3">
      <c r="A13" s="68">
        <v>800</v>
      </c>
      <c r="B13" s="93" t="s">
        <v>107</v>
      </c>
      <c r="C13" s="75" t="s">
        <v>136</v>
      </c>
      <c r="D13" s="68">
        <v>121</v>
      </c>
      <c r="E13" s="74" t="s">
        <v>34</v>
      </c>
      <c r="F13" s="76">
        <v>606979.56000000006</v>
      </c>
      <c r="G13" s="76">
        <v>582136.31000000006</v>
      </c>
      <c r="H13" s="155">
        <f t="shared" ref="H13:H18" si="1">G13/F13*100</f>
        <v>95.907069753716257</v>
      </c>
      <c r="I13" s="14"/>
    </row>
    <row r="14" spans="1:9" ht="24.6" x14ac:dyDescent="0.3">
      <c r="A14" s="68">
        <v>800</v>
      </c>
      <c r="B14" s="93" t="s">
        <v>107</v>
      </c>
      <c r="C14" s="75" t="s">
        <v>137</v>
      </c>
      <c r="D14" s="68">
        <v>122</v>
      </c>
      <c r="E14" s="74" t="s">
        <v>35</v>
      </c>
      <c r="F14" s="76">
        <v>35451</v>
      </c>
      <c r="G14" s="76">
        <v>35451</v>
      </c>
      <c r="H14" s="155">
        <f t="shared" si="1"/>
        <v>100</v>
      </c>
      <c r="I14" s="14"/>
    </row>
    <row r="15" spans="1:9" ht="36.6" x14ac:dyDescent="0.3">
      <c r="A15" s="68">
        <v>800</v>
      </c>
      <c r="B15" s="93" t="s">
        <v>107</v>
      </c>
      <c r="C15" s="75" t="s">
        <v>136</v>
      </c>
      <c r="D15" s="68">
        <v>129</v>
      </c>
      <c r="E15" s="74" t="s">
        <v>36</v>
      </c>
      <c r="F15" s="76">
        <v>222594</v>
      </c>
      <c r="G15" s="76">
        <v>180333.34</v>
      </c>
      <c r="H15" s="155">
        <f t="shared" si="1"/>
        <v>81.014465798718732</v>
      </c>
      <c r="I15" s="14"/>
    </row>
    <row r="16" spans="1:9" ht="24.6" x14ac:dyDescent="0.3">
      <c r="A16" s="68">
        <v>800</v>
      </c>
      <c r="B16" s="93" t="s">
        <v>107</v>
      </c>
      <c r="C16" s="75" t="s">
        <v>136</v>
      </c>
      <c r="D16" s="68">
        <v>244</v>
      </c>
      <c r="E16" s="74" t="s">
        <v>189</v>
      </c>
      <c r="F16" s="76">
        <v>354188.2</v>
      </c>
      <c r="G16" s="76">
        <v>324500.90000000002</v>
      </c>
      <c r="H16" s="155">
        <f t="shared" si="1"/>
        <v>91.618213142052724</v>
      </c>
      <c r="I16" s="14"/>
    </row>
    <row r="17" spans="1:9" x14ac:dyDescent="0.3">
      <c r="A17" s="68">
        <v>800</v>
      </c>
      <c r="B17" s="93" t="s">
        <v>107</v>
      </c>
      <c r="C17" s="75" t="s">
        <v>285</v>
      </c>
      <c r="D17" s="68">
        <v>853</v>
      </c>
      <c r="E17" s="74" t="s">
        <v>262</v>
      </c>
      <c r="F17" s="76">
        <v>255</v>
      </c>
      <c r="G17" s="76">
        <v>254.65</v>
      </c>
      <c r="H17" s="155">
        <f t="shared" si="1"/>
        <v>99.862745098039213</v>
      </c>
      <c r="I17" s="14"/>
    </row>
    <row r="18" spans="1:9" ht="24.6" x14ac:dyDescent="0.3">
      <c r="A18" s="68">
        <v>800</v>
      </c>
      <c r="B18" s="93" t="s">
        <v>107</v>
      </c>
      <c r="C18" s="75" t="s">
        <v>285</v>
      </c>
      <c r="D18" s="68"/>
      <c r="E18" s="74" t="s">
        <v>286</v>
      </c>
      <c r="F18" s="76">
        <f>F19+F20+F21</f>
        <v>756064.61</v>
      </c>
      <c r="G18" s="76">
        <f>G19+G20+G21</f>
        <v>698579.3899999999</v>
      </c>
      <c r="H18" s="155">
        <f t="shared" si="1"/>
        <v>92.396784713941301</v>
      </c>
      <c r="I18" s="14"/>
    </row>
    <row r="19" spans="1:9" x14ac:dyDescent="0.3">
      <c r="A19" s="68">
        <v>800</v>
      </c>
      <c r="B19" s="93" t="s">
        <v>107</v>
      </c>
      <c r="C19" s="75" t="s">
        <v>285</v>
      </c>
      <c r="D19" s="68">
        <v>121</v>
      </c>
      <c r="E19" s="74" t="s">
        <v>34</v>
      </c>
      <c r="F19" s="76">
        <v>559571.5</v>
      </c>
      <c r="G19" s="76">
        <v>509804.7</v>
      </c>
      <c r="H19" s="155">
        <f>G19/F19*100</f>
        <v>91.106266133997167</v>
      </c>
      <c r="I19" s="14"/>
    </row>
    <row r="20" spans="1:9" ht="24.6" x14ac:dyDescent="0.3">
      <c r="A20" s="68">
        <v>800</v>
      </c>
      <c r="B20" s="93" t="s">
        <v>107</v>
      </c>
      <c r="C20" s="75" t="s">
        <v>285</v>
      </c>
      <c r="D20" s="68">
        <v>122</v>
      </c>
      <c r="E20" s="74" t="s">
        <v>35</v>
      </c>
      <c r="F20" s="76">
        <v>30303</v>
      </c>
      <c r="G20" s="76">
        <v>30303</v>
      </c>
      <c r="H20" s="155">
        <f t="shared" ref="H20:H21" si="2">G20/F20*100</f>
        <v>100</v>
      </c>
      <c r="I20" s="14"/>
    </row>
    <row r="21" spans="1:9" ht="36.6" x14ac:dyDescent="0.3">
      <c r="A21" s="68">
        <v>800</v>
      </c>
      <c r="B21" s="93" t="s">
        <v>107</v>
      </c>
      <c r="C21" s="75" t="s">
        <v>285</v>
      </c>
      <c r="D21" s="68">
        <v>129</v>
      </c>
      <c r="E21" s="74" t="s">
        <v>36</v>
      </c>
      <c r="F21" s="76">
        <v>166190.10999999999</v>
      </c>
      <c r="G21" s="76">
        <v>158471.69</v>
      </c>
      <c r="H21" s="155">
        <f t="shared" si="2"/>
        <v>95.355668276529826</v>
      </c>
      <c r="I21" s="14"/>
    </row>
    <row r="22" spans="1:9" ht="1.2" customHeight="1" x14ac:dyDescent="0.3">
      <c r="A22" s="68">
        <v>800</v>
      </c>
      <c r="B22" s="93" t="s">
        <v>107</v>
      </c>
      <c r="C22" s="75" t="s">
        <v>199</v>
      </c>
      <c r="D22" s="68">
        <v>122</v>
      </c>
      <c r="E22" s="74" t="s">
        <v>186</v>
      </c>
      <c r="F22" s="76">
        <v>1235.3800000000001</v>
      </c>
      <c r="G22" s="76">
        <v>1235.3800000000001</v>
      </c>
      <c r="H22" s="155"/>
      <c r="I22" s="14"/>
    </row>
    <row r="23" spans="1:9" x14ac:dyDescent="0.3">
      <c r="A23" s="68">
        <v>800</v>
      </c>
      <c r="B23" s="94" t="s">
        <v>109</v>
      </c>
      <c r="C23" s="42"/>
      <c r="D23" s="65"/>
      <c r="E23" s="41" t="s">
        <v>108</v>
      </c>
      <c r="F23" s="43">
        <f>F24+F26+F3</f>
        <v>450</v>
      </c>
      <c r="G23" s="43">
        <f>G24+G26+G3</f>
        <v>450</v>
      </c>
      <c r="H23" s="156">
        <f>G23/F23*100</f>
        <v>100</v>
      </c>
      <c r="I23" s="14"/>
    </row>
    <row r="24" spans="1:9" ht="46.2" customHeight="1" x14ac:dyDescent="0.3">
      <c r="A24" s="68">
        <v>800</v>
      </c>
      <c r="B24" s="93" t="s">
        <v>109</v>
      </c>
      <c r="C24" s="75" t="s">
        <v>185</v>
      </c>
      <c r="D24" s="68"/>
      <c r="E24" s="74" t="s">
        <v>187</v>
      </c>
      <c r="F24" s="76">
        <v>150</v>
      </c>
      <c r="G24" s="76">
        <v>150</v>
      </c>
      <c r="H24" s="157">
        <f t="shared" ref="H24" si="3">G24/F24*100</f>
        <v>100</v>
      </c>
      <c r="I24" s="14"/>
    </row>
    <row r="25" spans="1:9" ht="24.6" x14ac:dyDescent="0.3">
      <c r="A25" s="68">
        <v>800</v>
      </c>
      <c r="B25" s="93" t="s">
        <v>109</v>
      </c>
      <c r="C25" s="75" t="s">
        <v>140</v>
      </c>
      <c r="D25" s="68">
        <v>244</v>
      </c>
      <c r="E25" s="74" t="s">
        <v>189</v>
      </c>
      <c r="F25" s="76">
        <v>150</v>
      </c>
      <c r="G25" s="76">
        <v>150</v>
      </c>
      <c r="H25" s="157">
        <f>G25/F25*100</f>
        <v>100</v>
      </c>
      <c r="I25" s="14"/>
    </row>
    <row r="26" spans="1:9" ht="24.6" x14ac:dyDescent="0.3">
      <c r="A26" s="68">
        <v>800</v>
      </c>
      <c r="B26" s="93" t="s">
        <v>109</v>
      </c>
      <c r="C26" s="75" t="s">
        <v>287</v>
      </c>
      <c r="D26" s="68"/>
      <c r="E26" s="74" t="s">
        <v>288</v>
      </c>
      <c r="F26" s="76">
        <f>F27</f>
        <v>300</v>
      </c>
      <c r="G26" s="76">
        <f>G27</f>
        <v>300</v>
      </c>
      <c r="H26" s="157">
        <f t="shared" ref="H26:H27" si="4">G26/F26*100</f>
        <v>100</v>
      </c>
      <c r="I26" s="14"/>
    </row>
    <row r="27" spans="1:9" x14ac:dyDescent="0.3">
      <c r="A27" s="68">
        <v>800</v>
      </c>
      <c r="B27" s="93" t="s">
        <v>109</v>
      </c>
      <c r="C27" s="75" t="s">
        <v>287</v>
      </c>
      <c r="D27" s="68">
        <v>853</v>
      </c>
      <c r="E27" s="74" t="s">
        <v>262</v>
      </c>
      <c r="F27" s="76">
        <v>300</v>
      </c>
      <c r="G27" s="76">
        <v>300</v>
      </c>
      <c r="H27" s="157">
        <f t="shared" si="4"/>
        <v>100</v>
      </c>
      <c r="I27" s="14"/>
    </row>
    <row r="28" spans="1:9" x14ac:dyDescent="0.3">
      <c r="A28" s="68">
        <v>800</v>
      </c>
      <c r="B28" s="94" t="s">
        <v>111</v>
      </c>
      <c r="C28" s="42"/>
      <c r="D28" s="65"/>
      <c r="E28" s="41" t="s">
        <v>110</v>
      </c>
      <c r="F28" s="43">
        <f>F29</f>
        <v>79200</v>
      </c>
      <c r="G28" s="43">
        <f>G29</f>
        <v>79200</v>
      </c>
      <c r="H28" s="156">
        <f>G28/F28*100</f>
        <v>100</v>
      </c>
      <c r="I28" s="14"/>
    </row>
    <row r="29" spans="1:9" x14ac:dyDescent="0.3">
      <c r="A29" s="68">
        <v>800</v>
      </c>
      <c r="B29" s="93" t="s">
        <v>113</v>
      </c>
      <c r="C29" s="42"/>
      <c r="D29" s="65"/>
      <c r="E29" s="74" t="s">
        <v>362</v>
      </c>
      <c r="F29" s="76">
        <f>F30+F33</f>
        <v>79200</v>
      </c>
      <c r="G29" s="76">
        <f>G30+G33</f>
        <v>79200</v>
      </c>
      <c r="H29" s="158">
        <v>100</v>
      </c>
      <c r="I29" s="14"/>
    </row>
    <row r="30" spans="1:9" ht="27" customHeight="1" x14ac:dyDescent="0.3">
      <c r="A30" s="68">
        <v>800</v>
      </c>
      <c r="B30" s="93" t="s">
        <v>113</v>
      </c>
      <c r="C30" s="75" t="s">
        <v>141</v>
      </c>
      <c r="D30" s="68"/>
      <c r="E30" s="74" t="s">
        <v>38</v>
      </c>
      <c r="F30" s="76">
        <f>F31+F32</f>
        <v>65071.060000000005</v>
      </c>
      <c r="G30" s="76">
        <f>G31+G32</f>
        <v>65071.060000000005</v>
      </c>
      <c r="H30" s="157">
        <f t="shared" ref="H30:H36" si="5">G30/F30*100</f>
        <v>100</v>
      </c>
      <c r="I30" s="14"/>
    </row>
    <row r="31" spans="1:9" x14ac:dyDescent="0.3">
      <c r="A31" s="68">
        <v>800</v>
      </c>
      <c r="B31" s="93" t="s">
        <v>113</v>
      </c>
      <c r="C31" s="75" t="s">
        <v>138</v>
      </c>
      <c r="D31" s="68">
        <v>121</v>
      </c>
      <c r="E31" s="74" t="s">
        <v>34</v>
      </c>
      <c r="F31" s="76">
        <v>49957.66</v>
      </c>
      <c r="G31" s="76">
        <v>49957.66</v>
      </c>
      <c r="H31" s="157">
        <f t="shared" si="5"/>
        <v>100</v>
      </c>
      <c r="I31" s="14"/>
    </row>
    <row r="32" spans="1:9" ht="36.6" x14ac:dyDescent="0.3">
      <c r="A32" s="68">
        <v>800</v>
      </c>
      <c r="B32" s="93" t="s">
        <v>113</v>
      </c>
      <c r="C32" s="75" t="s">
        <v>139</v>
      </c>
      <c r="D32" s="68">
        <v>129</v>
      </c>
      <c r="E32" s="74" t="s">
        <v>36</v>
      </c>
      <c r="F32" s="76">
        <v>15113.4</v>
      </c>
      <c r="G32" s="76">
        <v>15113.4</v>
      </c>
      <c r="H32" s="157">
        <f t="shared" si="5"/>
        <v>100</v>
      </c>
      <c r="I32" s="14"/>
    </row>
    <row r="33" spans="1:9" ht="24.6" x14ac:dyDescent="0.3">
      <c r="A33" s="68">
        <v>800</v>
      </c>
      <c r="B33" s="93" t="s">
        <v>113</v>
      </c>
      <c r="C33" s="75" t="s">
        <v>139</v>
      </c>
      <c r="D33" s="68">
        <v>244</v>
      </c>
      <c r="E33" s="74" t="s">
        <v>189</v>
      </c>
      <c r="F33" s="76">
        <v>14128.94</v>
      </c>
      <c r="G33" s="76">
        <v>14128.94</v>
      </c>
      <c r="H33" s="157">
        <f t="shared" si="5"/>
        <v>100</v>
      </c>
      <c r="I33" s="14"/>
    </row>
    <row r="34" spans="1:9" ht="26.4" customHeight="1" x14ac:dyDescent="0.3">
      <c r="A34" s="68">
        <v>800</v>
      </c>
      <c r="B34" s="94" t="s">
        <v>114</v>
      </c>
      <c r="C34" s="42"/>
      <c r="D34" s="65"/>
      <c r="E34" s="41" t="s">
        <v>115</v>
      </c>
      <c r="F34" s="43">
        <f>F35+F38</f>
        <v>243790.55</v>
      </c>
      <c r="G34" s="43">
        <f>G35+G38</f>
        <v>232875.58000000002</v>
      </c>
      <c r="H34" s="156">
        <f t="shared" si="5"/>
        <v>95.522808410744403</v>
      </c>
      <c r="I34" s="14"/>
    </row>
    <row r="35" spans="1:9" ht="18.600000000000001" customHeight="1" x14ac:dyDescent="0.3">
      <c r="A35" s="68">
        <v>800</v>
      </c>
      <c r="B35" s="93" t="s">
        <v>117</v>
      </c>
      <c r="C35" s="75"/>
      <c r="D35" s="68"/>
      <c r="E35" s="74" t="s">
        <v>116</v>
      </c>
      <c r="F35" s="76">
        <v>20000</v>
      </c>
      <c r="G35" s="76">
        <v>19999.189999999999</v>
      </c>
      <c r="H35" s="157">
        <f t="shared" si="5"/>
        <v>99.995949999999993</v>
      </c>
      <c r="I35" s="14"/>
    </row>
    <row r="36" spans="1:9" ht="22.95" customHeight="1" x14ac:dyDescent="0.3">
      <c r="A36" s="68">
        <v>800</v>
      </c>
      <c r="B36" s="93" t="s">
        <v>117</v>
      </c>
      <c r="C36" s="75" t="s">
        <v>142</v>
      </c>
      <c r="D36" s="68"/>
      <c r="E36" s="74" t="s">
        <v>188</v>
      </c>
      <c r="F36" s="76">
        <v>20000</v>
      </c>
      <c r="G36" s="76">
        <v>19999.189999999999</v>
      </c>
      <c r="H36" s="157">
        <f t="shared" si="5"/>
        <v>99.995949999999993</v>
      </c>
      <c r="I36" s="14"/>
    </row>
    <row r="37" spans="1:9" ht="24.6" x14ac:dyDescent="0.3">
      <c r="A37" s="68">
        <v>800</v>
      </c>
      <c r="B37" s="93" t="s">
        <v>117</v>
      </c>
      <c r="C37" s="75" t="s">
        <v>142</v>
      </c>
      <c r="D37" s="68">
        <v>244</v>
      </c>
      <c r="E37" s="74" t="s">
        <v>189</v>
      </c>
      <c r="F37" s="76">
        <v>20000</v>
      </c>
      <c r="G37" s="76">
        <v>19999.189999999999</v>
      </c>
      <c r="H37" s="157">
        <f t="shared" ref="H37:H41" si="6">G37/F37*100</f>
        <v>99.995949999999993</v>
      </c>
      <c r="I37" s="14"/>
    </row>
    <row r="38" spans="1:9" ht="24.6" x14ac:dyDescent="0.3">
      <c r="A38" s="68">
        <v>800</v>
      </c>
      <c r="B38" s="93" t="s">
        <v>117</v>
      </c>
      <c r="C38" s="75" t="s">
        <v>263</v>
      </c>
      <c r="D38" s="68"/>
      <c r="E38" s="74" t="s">
        <v>264</v>
      </c>
      <c r="F38" s="76">
        <f>F39+F40+F41</f>
        <v>223790.55</v>
      </c>
      <c r="G38" s="76">
        <f>G39+G40+G41</f>
        <v>212876.39</v>
      </c>
      <c r="H38" s="157">
        <f t="shared" si="6"/>
        <v>95.123046974056777</v>
      </c>
      <c r="I38" s="14"/>
    </row>
    <row r="39" spans="1:9" x14ac:dyDescent="0.3">
      <c r="A39" s="68">
        <v>800</v>
      </c>
      <c r="B39" s="93" t="s">
        <v>117</v>
      </c>
      <c r="C39" s="75" t="s">
        <v>263</v>
      </c>
      <c r="D39" s="68">
        <v>111</v>
      </c>
      <c r="E39" s="74" t="s">
        <v>289</v>
      </c>
      <c r="F39" s="76">
        <v>84856.88</v>
      </c>
      <c r="G39" s="76">
        <v>79493.22</v>
      </c>
      <c r="H39" s="157">
        <f t="shared" si="6"/>
        <v>93.679168972509942</v>
      </c>
      <c r="I39" s="14"/>
    </row>
    <row r="40" spans="1:9" ht="24.6" x14ac:dyDescent="0.3">
      <c r="A40" s="68">
        <v>800</v>
      </c>
      <c r="B40" s="93" t="s">
        <v>117</v>
      </c>
      <c r="C40" s="75" t="s">
        <v>263</v>
      </c>
      <c r="D40" s="68">
        <v>119</v>
      </c>
      <c r="E40" s="74" t="s">
        <v>246</v>
      </c>
      <c r="F40" s="76">
        <v>22676</v>
      </c>
      <c r="G40" s="76">
        <v>22092.01</v>
      </c>
      <c r="H40" s="157">
        <f t="shared" si="6"/>
        <v>97.424633974245893</v>
      </c>
      <c r="I40" s="14"/>
    </row>
    <row r="41" spans="1:9" ht="24.6" x14ac:dyDescent="0.3">
      <c r="A41" s="68">
        <v>800</v>
      </c>
      <c r="B41" s="93" t="s">
        <v>117</v>
      </c>
      <c r="C41" s="75" t="s">
        <v>263</v>
      </c>
      <c r="D41" s="68">
        <v>244</v>
      </c>
      <c r="E41" s="74" t="s">
        <v>189</v>
      </c>
      <c r="F41" s="76">
        <v>116257.67</v>
      </c>
      <c r="G41" s="76">
        <v>111291.16</v>
      </c>
      <c r="H41" s="157">
        <f t="shared" si="6"/>
        <v>95.728015192459992</v>
      </c>
      <c r="I41" s="14"/>
    </row>
    <row r="42" spans="1:9" x14ac:dyDescent="0.3">
      <c r="A42" s="65">
        <v>800</v>
      </c>
      <c r="B42" s="94" t="s">
        <v>119</v>
      </c>
      <c r="C42" s="42"/>
      <c r="D42" s="65"/>
      <c r="E42" s="41" t="s">
        <v>118</v>
      </c>
      <c r="F42" s="43">
        <f>F43</f>
        <v>456466.5</v>
      </c>
      <c r="G42" s="43">
        <f>G43</f>
        <v>456346.3</v>
      </c>
      <c r="H42" s="159">
        <f>G42/F42*100</f>
        <v>99.97366728993255</v>
      </c>
      <c r="I42" s="14"/>
    </row>
    <row r="43" spans="1:9" x14ac:dyDescent="0.3">
      <c r="A43" s="68">
        <v>800</v>
      </c>
      <c r="B43" s="93" t="s">
        <v>121</v>
      </c>
      <c r="C43" s="75"/>
      <c r="D43" s="68"/>
      <c r="E43" s="74" t="s">
        <v>120</v>
      </c>
      <c r="F43" s="76">
        <f>F44+F46</f>
        <v>456466.5</v>
      </c>
      <c r="G43" s="76">
        <f>G44+G46</f>
        <v>456346.3</v>
      </c>
      <c r="H43" s="158">
        <f t="shared" ref="H43:H45" si="7">G43/F43*100</f>
        <v>99.97366728993255</v>
      </c>
      <c r="I43" s="14"/>
    </row>
    <row r="44" spans="1:9" ht="36.6" customHeight="1" x14ac:dyDescent="0.3">
      <c r="A44" s="68">
        <v>800</v>
      </c>
      <c r="B44" s="93" t="s">
        <v>121</v>
      </c>
      <c r="C44" s="75" t="s">
        <v>143</v>
      </c>
      <c r="D44" s="68"/>
      <c r="E44" s="74" t="s">
        <v>149</v>
      </c>
      <c r="F44" s="76">
        <v>367824.5</v>
      </c>
      <c r="G44" s="76">
        <v>367704.3</v>
      </c>
      <c r="H44" s="158">
        <f t="shared" si="7"/>
        <v>99.967321372013004</v>
      </c>
      <c r="I44" s="14"/>
    </row>
    <row r="45" spans="1:9" ht="24.6" x14ac:dyDescent="0.3">
      <c r="A45" s="68">
        <v>800</v>
      </c>
      <c r="B45" s="93" t="s">
        <v>121</v>
      </c>
      <c r="C45" s="75" t="s">
        <v>143</v>
      </c>
      <c r="D45" s="68">
        <v>244</v>
      </c>
      <c r="E45" s="74" t="s">
        <v>189</v>
      </c>
      <c r="F45" s="76">
        <v>367824.5</v>
      </c>
      <c r="G45" s="76">
        <v>367704.3</v>
      </c>
      <c r="H45" s="158">
        <f t="shared" si="7"/>
        <v>99.967321372013004</v>
      </c>
      <c r="I45" s="14"/>
    </row>
    <row r="46" spans="1:9" ht="36" customHeight="1" x14ac:dyDescent="0.3">
      <c r="A46" s="68">
        <v>800</v>
      </c>
      <c r="B46" s="93" t="s">
        <v>121</v>
      </c>
      <c r="C46" s="75" t="s">
        <v>190</v>
      </c>
      <c r="D46" s="68"/>
      <c r="E46" s="74" t="s">
        <v>191</v>
      </c>
      <c r="F46" s="76">
        <f>F47</f>
        <v>88642</v>
      </c>
      <c r="G46" s="76">
        <f>G47</f>
        <v>88642</v>
      </c>
      <c r="H46" s="157">
        <f t="shared" ref="H46:H47" si="8">G46/F46*100</f>
        <v>100</v>
      </c>
      <c r="I46" s="14"/>
    </row>
    <row r="47" spans="1:9" ht="24.6" x14ac:dyDescent="0.3">
      <c r="A47" s="68">
        <v>800</v>
      </c>
      <c r="B47" s="93" t="s">
        <v>121</v>
      </c>
      <c r="C47" s="75" t="s">
        <v>190</v>
      </c>
      <c r="D47" s="68">
        <v>244</v>
      </c>
      <c r="E47" s="74" t="s">
        <v>189</v>
      </c>
      <c r="F47" s="76">
        <v>88642</v>
      </c>
      <c r="G47" s="76">
        <v>88642</v>
      </c>
      <c r="H47" s="157">
        <f t="shared" si="8"/>
        <v>100</v>
      </c>
      <c r="I47" s="14"/>
    </row>
    <row r="48" spans="1:9" x14ac:dyDescent="0.3">
      <c r="A48" s="65">
        <v>800</v>
      </c>
      <c r="B48" s="94" t="s">
        <v>123</v>
      </c>
      <c r="C48" s="42"/>
      <c r="D48" s="65"/>
      <c r="E48" s="41" t="s">
        <v>122</v>
      </c>
      <c r="F48" s="43">
        <f>F49+F55+F52</f>
        <v>3796747.61</v>
      </c>
      <c r="G48" s="43">
        <f>G49+G55+G52</f>
        <v>3758755.5700000003</v>
      </c>
      <c r="H48" s="159">
        <f>G48/F48*100</f>
        <v>98.999353027840598</v>
      </c>
      <c r="I48" s="14"/>
    </row>
    <row r="49" spans="1:9" x14ac:dyDescent="0.3">
      <c r="A49" s="68">
        <v>800</v>
      </c>
      <c r="B49" s="93" t="s">
        <v>126</v>
      </c>
      <c r="C49" s="42"/>
      <c r="D49" s="65"/>
      <c r="E49" s="74" t="s">
        <v>124</v>
      </c>
      <c r="F49" s="76">
        <f>F50</f>
        <v>11600</v>
      </c>
      <c r="G49" s="76">
        <f>G50</f>
        <v>10346.92</v>
      </c>
      <c r="H49" s="158">
        <f>G49/F49*100</f>
        <v>89.197586206896545</v>
      </c>
      <c r="I49" s="14"/>
    </row>
    <row r="50" spans="1:9" x14ac:dyDescent="0.3">
      <c r="A50" s="68">
        <v>800</v>
      </c>
      <c r="B50" s="93" t="s">
        <v>126</v>
      </c>
      <c r="C50" s="75" t="s">
        <v>192</v>
      </c>
      <c r="D50" s="68"/>
      <c r="E50" s="74" t="s">
        <v>230</v>
      </c>
      <c r="F50" s="76">
        <f>F51</f>
        <v>11600</v>
      </c>
      <c r="G50" s="76">
        <f>G51</f>
        <v>10346.92</v>
      </c>
      <c r="H50" s="158">
        <f t="shared" ref="H50:H79" si="9">G50/F50*100</f>
        <v>89.197586206896545</v>
      </c>
      <c r="I50" s="14"/>
    </row>
    <row r="51" spans="1:9" ht="24.6" x14ac:dyDescent="0.3">
      <c r="A51" s="68">
        <v>800</v>
      </c>
      <c r="B51" s="93" t="s">
        <v>126</v>
      </c>
      <c r="C51" s="75" t="s">
        <v>192</v>
      </c>
      <c r="D51" s="68">
        <v>244</v>
      </c>
      <c r="E51" s="74" t="s">
        <v>189</v>
      </c>
      <c r="F51" s="76">
        <v>11600</v>
      </c>
      <c r="G51" s="76">
        <v>10346.92</v>
      </c>
      <c r="H51" s="158">
        <f t="shared" si="9"/>
        <v>89.197586206896545</v>
      </c>
      <c r="I51" s="14"/>
    </row>
    <row r="52" spans="1:9" x14ac:dyDescent="0.3">
      <c r="A52" s="68">
        <v>800</v>
      </c>
      <c r="B52" s="93" t="s">
        <v>238</v>
      </c>
      <c r="C52" s="75"/>
      <c r="D52" s="68"/>
      <c r="E52" s="74" t="s">
        <v>239</v>
      </c>
      <c r="F52" s="76">
        <f>F53</f>
        <v>17100.13</v>
      </c>
      <c r="G52" s="76">
        <f>G53</f>
        <v>17100.13</v>
      </c>
      <c r="H52" s="158">
        <f t="shared" si="9"/>
        <v>100</v>
      </c>
      <c r="I52" s="14"/>
    </row>
    <row r="53" spans="1:9" x14ac:dyDescent="0.3">
      <c r="A53" s="68">
        <v>800</v>
      </c>
      <c r="B53" s="93" t="s">
        <v>238</v>
      </c>
      <c r="C53" s="75" t="s">
        <v>192</v>
      </c>
      <c r="D53" s="68"/>
      <c r="E53" s="74" t="s">
        <v>230</v>
      </c>
      <c r="F53" s="76">
        <f>F54</f>
        <v>17100.13</v>
      </c>
      <c r="G53" s="76">
        <f>G54</f>
        <v>17100.13</v>
      </c>
      <c r="H53" s="158">
        <f t="shared" si="9"/>
        <v>100</v>
      </c>
      <c r="I53" s="14"/>
    </row>
    <row r="54" spans="1:9" ht="24.6" x14ac:dyDescent="0.3">
      <c r="A54" s="68">
        <v>800</v>
      </c>
      <c r="B54" s="93" t="s">
        <v>238</v>
      </c>
      <c r="C54" s="75" t="s">
        <v>192</v>
      </c>
      <c r="D54" s="68">
        <v>244</v>
      </c>
      <c r="E54" s="74" t="s">
        <v>189</v>
      </c>
      <c r="F54" s="76">
        <v>17100.13</v>
      </c>
      <c r="G54" s="76">
        <v>17100.13</v>
      </c>
      <c r="H54" s="158">
        <f t="shared" si="9"/>
        <v>100</v>
      </c>
      <c r="I54" s="14"/>
    </row>
    <row r="55" spans="1:9" x14ac:dyDescent="0.3">
      <c r="A55" s="68">
        <v>800</v>
      </c>
      <c r="B55" s="93" t="s">
        <v>127</v>
      </c>
      <c r="C55" s="75"/>
      <c r="D55" s="68"/>
      <c r="E55" s="74" t="s">
        <v>125</v>
      </c>
      <c r="F55" s="76">
        <f>F56+F58+F60+F62+F64+F66</f>
        <v>3768047.48</v>
      </c>
      <c r="G55" s="76">
        <f>G56+G58+G60+G62+G64+G66</f>
        <v>3731308.5200000005</v>
      </c>
      <c r="H55" s="158">
        <f t="shared" si="9"/>
        <v>99.024986808287267</v>
      </c>
      <c r="I55" s="14"/>
    </row>
    <row r="56" spans="1:9" ht="36.6" x14ac:dyDescent="0.3">
      <c r="A56" s="68">
        <v>800</v>
      </c>
      <c r="B56" s="93" t="s">
        <v>127</v>
      </c>
      <c r="C56" s="75" t="s">
        <v>193</v>
      </c>
      <c r="D56" s="68"/>
      <c r="E56" s="74" t="s">
        <v>290</v>
      </c>
      <c r="F56" s="76">
        <f>F57</f>
        <v>234119</v>
      </c>
      <c r="G56" s="76">
        <f>G57</f>
        <v>234119</v>
      </c>
      <c r="H56" s="158">
        <f t="shared" ref="H56:H57" si="10">G56/F56*100</f>
        <v>100</v>
      </c>
      <c r="I56" s="14"/>
    </row>
    <row r="57" spans="1:9" ht="24.6" x14ac:dyDescent="0.3">
      <c r="A57" s="68">
        <v>800</v>
      </c>
      <c r="B57" s="93" t="s">
        <v>127</v>
      </c>
      <c r="C57" s="75" t="s">
        <v>193</v>
      </c>
      <c r="D57" s="68">
        <v>244</v>
      </c>
      <c r="E57" s="74" t="s">
        <v>189</v>
      </c>
      <c r="F57" s="76">
        <v>234119</v>
      </c>
      <c r="G57" s="76">
        <v>234119</v>
      </c>
      <c r="H57" s="158">
        <f t="shared" si="10"/>
        <v>100</v>
      </c>
      <c r="I57" s="14"/>
    </row>
    <row r="58" spans="1:9" ht="49.2" customHeight="1" x14ac:dyDescent="0.3">
      <c r="A58" s="68">
        <v>800</v>
      </c>
      <c r="B58" s="93" t="s">
        <v>127</v>
      </c>
      <c r="C58" s="75" t="s">
        <v>194</v>
      </c>
      <c r="D58" s="68"/>
      <c r="E58" s="74" t="s">
        <v>195</v>
      </c>
      <c r="F58" s="76">
        <v>15000</v>
      </c>
      <c r="G58" s="76">
        <v>15000</v>
      </c>
      <c r="H58" s="158">
        <f t="shared" si="9"/>
        <v>100</v>
      </c>
      <c r="I58" s="14"/>
    </row>
    <row r="59" spans="1:9" ht="24.6" x14ac:dyDescent="0.3">
      <c r="A59" s="68">
        <v>800</v>
      </c>
      <c r="B59" s="93" t="s">
        <v>127</v>
      </c>
      <c r="C59" s="75" t="s">
        <v>194</v>
      </c>
      <c r="D59" s="68">
        <v>244</v>
      </c>
      <c r="E59" s="74" t="s">
        <v>189</v>
      </c>
      <c r="F59" s="76">
        <v>15000</v>
      </c>
      <c r="G59" s="76">
        <v>15000</v>
      </c>
      <c r="H59" s="158">
        <f t="shared" si="9"/>
        <v>100</v>
      </c>
      <c r="I59" s="14"/>
    </row>
    <row r="60" spans="1:9" x14ac:dyDescent="0.3">
      <c r="A60" s="68">
        <v>800</v>
      </c>
      <c r="B60" s="93" t="s">
        <v>127</v>
      </c>
      <c r="C60" s="75" t="s">
        <v>144</v>
      </c>
      <c r="D60" s="68"/>
      <c r="E60" s="74" t="s">
        <v>150</v>
      </c>
      <c r="F60" s="76">
        <f>F61</f>
        <v>470730</v>
      </c>
      <c r="G60" s="76">
        <f>G61</f>
        <v>446504.32</v>
      </c>
      <c r="H60" s="158">
        <f t="shared" si="9"/>
        <v>94.853593355001806</v>
      </c>
      <c r="I60" s="14"/>
    </row>
    <row r="61" spans="1:9" ht="24.6" x14ac:dyDescent="0.3">
      <c r="A61" s="68">
        <v>800</v>
      </c>
      <c r="B61" s="93" t="s">
        <v>127</v>
      </c>
      <c r="C61" s="75" t="s">
        <v>144</v>
      </c>
      <c r="D61" s="68">
        <v>244</v>
      </c>
      <c r="E61" s="74" t="s">
        <v>189</v>
      </c>
      <c r="F61" s="76">
        <v>470730</v>
      </c>
      <c r="G61" s="76">
        <v>446504.32</v>
      </c>
      <c r="H61" s="158">
        <f t="shared" si="9"/>
        <v>94.853593355001806</v>
      </c>
      <c r="I61" s="14"/>
    </row>
    <row r="62" spans="1:9" ht="24.6" x14ac:dyDescent="0.3">
      <c r="A62" s="68">
        <v>800</v>
      </c>
      <c r="B62" s="93" t="s">
        <v>127</v>
      </c>
      <c r="C62" s="75" t="s">
        <v>146</v>
      </c>
      <c r="D62" s="68"/>
      <c r="E62" s="74" t="s">
        <v>196</v>
      </c>
      <c r="F62" s="76">
        <f>F63</f>
        <v>20000</v>
      </c>
      <c r="G62" s="76">
        <f>G63</f>
        <v>19997.919999999998</v>
      </c>
      <c r="H62" s="158">
        <f t="shared" si="9"/>
        <v>99.989599999999996</v>
      </c>
      <c r="I62" s="14"/>
    </row>
    <row r="63" spans="1:9" ht="24.6" x14ac:dyDescent="0.3">
      <c r="A63" s="68">
        <v>800</v>
      </c>
      <c r="B63" s="93" t="s">
        <v>127</v>
      </c>
      <c r="C63" s="75" t="s">
        <v>146</v>
      </c>
      <c r="D63" s="68">
        <v>244</v>
      </c>
      <c r="E63" s="74" t="s">
        <v>189</v>
      </c>
      <c r="F63" s="76">
        <v>20000</v>
      </c>
      <c r="G63" s="76">
        <v>19997.919999999998</v>
      </c>
      <c r="H63" s="158">
        <f t="shared" ref="H63" si="11">G63/F63*100</f>
        <v>99.989599999999996</v>
      </c>
      <c r="I63" s="14"/>
    </row>
    <row r="64" spans="1:9" ht="36.6" x14ac:dyDescent="0.3">
      <c r="A64" s="68">
        <v>800</v>
      </c>
      <c r="B64" s="93" t="s">
        <v>127</v>
      </c>
      <c r="C64" s="75" t="s">
        <v>197</v>
      </c>
      <c r="D64" s="68"/>
      <c r="E64" s="74" t="s">
        <v>198</v>
      </c>
      <c r="F64" s="76">
        <f>F65</f>
        <v>212535.91</v>
      </c>
      <c r="G64" s="76">
        <f>G65</f>
        <v>212535.91</v>
      </c>
      <c r="H64" s="158">
        <f t="shared" si="9"/>
        <v>100</v>
      </c>
      <c r="I64" s="14"/>
    </row>
    <row r="65" spans="1:9" ht="24.6" x14ac:dyDescent="0.3">
      <c r="A65" s="68">
        <v>800</v>
      </c>
      <c r="B65" s="93" t="s">
        <v>127</v>
      </c>
      <c r="C65" s="75" t="s">
        <v>197</v>
      </c>
      <c r="D65" s="68">
        <v>244</v>
      </c>
      <c r="E65" s="74" t="s">
        <v>189</v>
      </c>
      <c r="F65" s="76">
        <v>212535.91</v>
      </c>
      <c r="G65" s="76">
        <v>212535.91</v>
      </c>
      <c r="H65" s="158">
        <f t="shared" si="9"/>
        <v>100</v>
      </c>
      <c r="I65" s="14"/>
    </row>
    <row r="66" spans="1:9" ht="24.6" x14ac:dyDescent="0.3">
      <c r="A66" s="68">
        <v>800</v>
      </c>
      <c r="B66" s="93" t="s">
        <v>127</v>
      </c>
      <c r="C66" s="75" t="s">
        <v>247</v>
      </c>
      <c r="D66" s="68"/>
      <c r="E66" s="74" t="s">
        <v>363</v>
      </c>
      <c r="F66" s="76">
        <f>F67</f>
        <v>2815662.57</v>
      </c>
      <c r="G66" s="76">
        <f>G67</f>
        <v>2803151.37</v>
      </c>
      <c r="H66" s="158">
        <f t="shared" si="9"/>
        <v>99.555656983428946</v>
      </c>
      <c r="I66" s="14"/>
    </row>
    <row r="67" spans="1:9" ht="24.6" x14ac:dyDescent="0.3">
      <c r="A67" s="68">
        <v>800</v>
      </c>
      <c r="B67" s="93" t="s">
        <v>127</v>
      </c>
      <c r="C67" s="75" t="s">
        <v>247</v>
      </c>
      <c r="D67" s="68">
        <v>244</v>
      </c>
      <c r="E67" s="74" t="s">
        <v>189</v>
      </c>
      <c r="F67" s="76">
        <v>2815662.57</v>
      </c>
      <c r="G67" s="76">
        <v>2803151.37</v>
      </c>
      <c r="H67" s="158">
        <f t="shared" si="9"/>
        <v>99.555656983428946</v>
      </c>
      <c r="I67" s="14"/>
    </row>
    <row r="68" spans="1:9" x14ac:dyDescent="0.3">
      <c r="A68" s="65">
        <v>800</v>
      </c>
      <c r="B68" s="94" t="s">
        <v>281</v>
      </c>
      <c r="C68" s="42"/>
      <c r="D68" s="65"/>
      <c r="E68" s="41" t="s">
        <v>283</v>
      </c>
      <c r="F68" s="43">
        <f>F70+F72+F74</f>
        <v>560316.35</v>
      </c>
      <c r="G68" s="43">
        <f>G70+G72+G74</f>
        <v>558640.19999999995</v>
      </c>
      <c r="H68" s="159">
        <f t="shared" si="9"/>
        <v>99.70085648937426</v>
      </c>
      <c r="I68" s="14"/>
    </row>
    <row r="69" spans="1:9" x14ac:dyDescent="0.3">
      <c r="A69" s="68">
        <v>800</v>
      </c>
      <c r="B69" s="93" t="s">
        <v>282</v>
      </c>
      <c r="C69" s="42"/>
      <c r="D69" s="65"/>
      <c r="E69" s="74" t="s">
        <v>284</v>
      </c>
      <c r="F69" s="76">
        <f>F71+F73+F75</f>
        <v>560316.35</v>
      </c>
      <c r="G69" s="76">
        <f>G71+G73+G75</f>
        <v>558640.19999999995</v>
      </c>
      <c r="H69" s="158">
        <f t="shared" si="9"/>
        <v>99.70085648937426</v>
      </c>
      <c r="I69" s="14"/>
    </row>
    <row r="70" spans="1:9" ht="36.6" x14ac:dyDescent="0.3">
      <c r="A70" s="68">
        <v>800</v>
      </c>
      <c r="B70" s="93" t="s">
        <v>282</v>
      </c>
      <c r="C70" s="75" t="s">
        <v>193</v>
      </c>
      <c r="D70" s="68"/>
      <c r="E70" s="74" t="s">
        <v>364</v>
      </c>
      <c r="F70" s="76">
        <f>F71</f>
        <v>313952.06</v>
      </c>
      <c r="G70" s="76">
        <f>G71</f>
        <v>313952.06</v>
      </c>
      <c r="H70" s="158">
        <f t="shared" si="9"/>
        <v>100</v>
      </c>
      <c r="I70" s="14"/>
    </row>
    <row r="71" spans="1:9" ht="24.6" x14ac:dyDescent="0.3">
      <c r="A71" s="68">
        <v>800</v>
      </c>
      <c r="B71" s="93" t="s">
        <v>282</v>
      </c>
      <c r="C71" s="75" t="s">
        <v>193</v>
      </c>
      <c r="D71" s="68">
        <v>244</v>
      </c>
      <c r="E71" s="74" t="s">
        <v>189</v>
      </c>
      <c r="F71" s="76">
        <v>313952.06</v>
      </c>
      <c r="G71" s="76">
        <v>313952.06</v>
      </c>
      <c r="H71" s="158">
        <f t="shared" si="9"/>
        <v>100</v>
      </c>
      <c r="I71" s="14"/>
    </row>
    <row r="72" spans="1:9" ht="36.6" customHeight="1" x14ac:dyDescent="0.3">
      <c r="A72" s="68">
        <v>800</v>
      </c>
      <c r="B72" s="93" t="s">
        <v>282</v>
      </c>
      <c r="C72" s="75" t="s">
        <v>194</v>
      </c>
      <c r="D72" s="68"/>
      <c r="E72" s="74" t="s">
        <v>365</v>
      </c>
      <c r="F72" s="76">
        <f>F73</f>
        <v>13200</v>
      </c>
      <c r="G72" s="76">
        <f>G73</f>
        <v>13160.16</v>
      </c>
      <c r="H72" s="158">
        <f t="shared" si="9"/>
        <v>99.698181818181823</v>
      </c>
      <c r="I72" s="14"/>
    </row>
    <row r="73" spans="1:9" ht="24.6" x14ac:dyDescent="0.3">
      <c r="A73" s="68">
        <v>800</v>
      </c>
      <c r="B73" s="93" t="s">
        <v>282</v>
      </c>
      <c r="C73" s="75" t="s">
        <v>194</v>
      </c>
      <c r="D73" s="68">
        <v>244</v>
      </c>
      <c r="E73" s="74" t="s">
        <v>189</v>
      </c>
      <c r="F73" s="76">
        <v>13200</v>
      </c>
      <c r="G73" s="76">
        <v>13160.16</v>
      </c>
      <c r="H73" s="158">
        <f t="shared" si="9"/>
        <v>99.698181818181823</v>
      </c>
      <c r="I73" s="14"/>
    </row>
    <row r="74" spans="1:9" ht="36.6" x14ac:dyDescent="0.3">
      <c r="A74" s="68">
        <v>800</v>
      </c>
      <c r="B74" s="93" t="s">
        <v>282</v>
      </c>
      <c r="C74" s="75" t="s">
        <v>197</v>
      </c>
      <c r="D74" s="68"/>
      <c r="E74" s="74" t="s">
        <v>198</v>
      </c>
      <c r="F74" s="76">
        <f>F75</f>
        <v>233164.29</v>
      </c>
      <c r="G74" s="76">
        <f>G75</f>
        <v>231527.98</v>
      </c>
      <c r="H74" s="158">
        <f t="shared" si="9"/>
        <v>99.29821586315812</v>
      </c>
      <c r="I74" s="14"/>
    </row>
    <row r="75" spans="1:9" ht="24.6" x14ac:dyDescent="0.3">
      <c r="A75" s="68">
        <v>800</v>
      </c>
      <c r="B75" s="93" t="s">
        <v>282</v>
      </c>
      <c r="C75" s="75" t="s">
        <v>197</v>
      </c>
      <c r="D75" s="68">
        <v>244</v>
      </c>
      <c r="E75" s="74" t="s">
        <v>189</v>
      </c>
      <c r="F75" s="76">
        <v>233164.29</v>
      </c>
      <c r="G75" s="76">
        <v>231527.98</v>
      </c>
      <c r="H75" s="158">
        <f t="shared" si="9"/>
        <v>99.29821586315812</v>
      </c>
      <c r="I75" s="14"/>
    </row>
    <row r="76" spans="1:9" x14ac:dyDescent="0.3">
      <c r="A76" s="65">
        <v>800</v>
      </c>
      <c r="B76" s="94" t="s">
        <v>259</v>
      </c>
      <c r="C76" s="42"/>
      <c r="D76" s="65"/>
      <c r="E76" s="41" t="s">
        <v>258</v>
      </c>
      <c r="F76" s="43">
        <f>F77</f>
        <v>103539.6</v>
      </c>
      <c r="G76" s="43">
        <f>G77</f>
        <v>103539.6</v>
      </c>
      <c r="H76" s="159">
        <f t="shared" si="9"/>
        <v>100</v>
      </c>
      <c r="I76" s="14"/>
    </row>
    <row r="77" spans="1:9" x14ac:dyDescent="0.3">
      <c r="A77" s="68">
        <v>800</v>
      </c>
      <c r="B77" s="93" t="s">
        <v>261</v>
      </c>
      <c r="C77" s="75"/>
      <c r="D77" s="68"/>
      <c r="E77" s="74" t="s">
        <v>260</v>
      </c>
      <c r="F77" s="76">
        <v>103539.6</v>
      </c>
      <c r="G77" s="76">
        <v>103539.6</v>
      </c>
      <c r="H77" s="158">
        <f t="shared" si="9"/>
        <v>100</v>
      </c>
      <c r="I77" s="14"/>
    </row>
    <row r="78" spans="1:9" x14ac:dyDescent="0.3">
      <c r="A78" s="68">
        <v>800</v>
      </c>
      <c r="B78" s="93" t="s">
        <v>261</v>
      </c>
      <c r="C78" s="75" t="s">
        <v>266</v>
      </c>
      <c r="D78" s="68"/>
      <c r="E78" s="74" t="s">
        <v>267</v>
      </c>
      <c r="F78" s="76">
        <v>103539.6</v>
      </c>
      <c r="G78" s="76">
        <v>103539.6</v>
      </c>
      <c r="H78" s="158">
        <f t="shared" si="9"/>
        <v>100</v>
      </c>
      <c r="I78" s="14"/>
    </row>
    <row r="79" spans="1:9" x14ac:dyDescent="0.3">
      <c r="A79" s="68">
        <v>800</v>
      </c>
      <c r="B79" s="93" t="s">
        <v>261</v>
      </c>
      <c r="C79" s="75" t="s">
        <v>266</v>
      </c>
      <c r="D79" s="68">
        <v>312</v>
      </c>
      <c r="E79" s="74" t="s">
        <v>268</v>
      </c>
      <c r="F79" s="76">
        <v>103539.6</v>
      </c>
      <c r="G79" s="76">
        <v>103539.6</v>
      </c>
      <c r="H79" s="158">
        <f t="shared" si="9"/>
        <v>100</v>
      </c>
      <c r="I79" s="14"/>
    </row>
    <row r="80" spans="1:9" ht="46.8" x14ac:dyDescent="0.3">
      <c r="A80" s="68">
        <v>800</v>
      </c>
      <c r="B80" s="94" t="s">
        <v>129</v>
      </c>
      <c r="C80" s="75"/>
      <c r="D80" s="68"/>
      <c r="E80" s="41" t="s">
        <v>128</v>
      </c>
      <c r="F80" s="43">
        <f>F81</f>
        <v>4651522</v>
      </c>
      <c r="G80" s="43">
        <f>G81</f>
        <v>4651522</v>
      </c>
      <c r="H80" s="156">
        <f>G80/F80*100</f>
        <v>100</v>
      </c>
      <c r="I80" s="14"/>
    </row>
    <row r="81" spans="1:9" x14ac:dyDescent="0.3">
      <c r="A81" s="68">
        <v>800</v>
      </c>
      <c r="B81" s="93" t="s">
        <v>131</v>
      </c>
      <c r="C81" s="75"/>
      <c r="D81" s="68"/>
      <c r="E81" s="74" t="s">
        <v>366</v>
      </c>
      <c r="F81" s="76">
        <v>4651522</v>
      </c>
      <c r="G81" s="76">
        <v>4651522</v>
      </c>
      <c r="H81" s="157">
        <f>G81/F81*100</f>
        <v>100</v>
      </c>
      <c r="I81" s="14"/>
    </row>
    <row r="82" spans="1:9" ht="36.6" x14ac:dyDescent="0.3">
      <c r="A82" s="68">
        <v>800</v>
      </c>
      <c r="B82" s="93" t="s">
        <v>131</v>
      </c>
      <c r="C82" s="75" t="s">
        <v>147</v>
      </c>
      <c r="D82" s="68"/>
      <c r="E82" s="74" t="s">
        <v>39</v>
      </c>
      <c r="F82" s="76">
        <v>4651522</v>
      </c>
      <c r="G82" s="76">
        <v>4651522</v>
      </c>
      <c r="H82" s="157">
        <f>G82/F82*100</f>
        <v>100</v>
      </c>
      <c r="I82" s="14"/>
    </row>
    <row r="83" spans="1:9" x14ac:dyDescent="0.3">
      <c r="A83" s="68">
        <v>800</v>
      </c>
      <c r="B83" s="93" t="s">
        <v>131</v>
      </c>
      <c r="C83" s="75" t="s">
        <v>147</v>
      </c>
      <c r="D83" s="68">
        <v>540</v>
      </c>
      <c r="E83" s="74" t="s">
        <v>11</v>
      </c>
      <c r="F83" s="76">
        <v>4651522</v>
      </c>
      <c r="G83" s="76">
        <v>4651522</v>
      </c>
      <c r="H83" s="157">
        <f>G83/F83*100</f>
        <v>100</v>
      </c>
      <c r="I83" s="14"/>
    </row>
    <row r="84" spans="1:9" ht="24" customHeight="1" x14ac:dyDescent="0.3">
      <c r="A84" s="68"/>
      <c r="B84" s="68"/>
      <c r="C84" s="68"/>
      <c r="D84" s="68"/>
      <c r="E84" s="78" t="s">
        <v>145</v>
      </c>
      <c r="F84" s="92">
        <f>F80+F48+F42+F34+F28+F10+F76+F68</f>
        <v>11867564.98</v>
      </c>
      <c r="G84" s="92">
        <f>G80+G48+G42+G34+G28+G10+G76+G68</f>
        <v>11662584.84</v>
      </c>
      <c r="H84" s="156">
        <f>G84/F84*100</f>
        <v>98.27277002194262</v>
      </c>
      <c r="I84" s="31"/>
    </row>
    <row r="85" spans="1:9" ht="15" customHeight="1" x14ac:dyDescent="0.3">
      <c r="A85" s="28"/>
      <c r="B85" s="28"/>
      <c r="C85" s="28"/>
      <c r="D85" s="28"/>
      <c r="E85" s="16"/>
      <c r="F85" s="17"/>
      <c r="G85" s="17"/>
      <c r="H85" s="164"/>
      <c r="I85" s="3"/>
    </row>
  </sheetData>
  <mergeCells count="12">
    <mergeCell ref="A2:H2"/>
    <mergeCell ref="G1:H1"/>
    <mergeCell ref="A9:D9"/>
    <mergeCell ref="E9:H9"/>
    <mergeCell ref="E5:E7"/>
    <mergeCell ref="F5:F7"/>
    <mergeCell ref="G5:G7"/>
    <mergeCell ref="H5:H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zoomScaleSheetLayoutView="100" workbookViewId="0">
      <selection activeCell="I15" sqref="I15"/>
    </sheetView>
  </sheetViews>
  <sheetFormatPr defaultColWidth="9.109375" defaultRowHeight="14.4" x14ac:dyDescent="0.3"/>
  <cols>
    <col min="1" max="1" width="50.6640625" style="1" customWidth="1"/>
    <col min="2" max="2" width="26.88671875" style="1" customWidth="1"/>
    <col min="3" max="4" width="19.88671875" style="1" customWidth="1"/>
    <col min="5" max="5" width="11.6640625" style="162" customWidth="1"/>
    <col min="6" max="6" width="9.109375" style="1" hidden="1"/>
    <col min="7" max="16384" width="9.109375" style="1"/>
  </cols>
  <sheetData>
    <row r="1" spans="1:6" ht="51" customHeight="1" x14ac:dyDescent="0.3">
      <c r="A1" s="69"/>
      <c r="B1" s="69"/>
      <c r="C1" s="69"/>
      <c r="D1" s="197" t="s">
        <v>374</v>
      </c>
      <c r="E1" s="197"/>
    </row>
    <row r="2" spans="1:6" ht="46.8" customHeight="1" x14ac:dyDescent="0.3">
      <c r="A2" s="187" t="s">
        <v>373</v>
      </c>
      <c r="B2" s="187"/>
      <c r="C2" s="187"/>
      <c r="D2" s="187"/>
      <c r="E2" s="187"/>
      <c r="F2" s="2"/>
    </row>
    <row r="3" spans="1:6" ht="12" customHeight="1" x14ac:dyDescent="0.3">
      <c r="A3" s="97"/>
      <c r="B3" s="97"/>
      <c r="C3" s="97"/>
      <c r="D3" s="97"/>
      <c r="E3" s="165"/>
      <c r="F3" s="12"/>
    </row>
    <row r="4" spans="1:6" ht="14.1" customHeight="1" x14ac:dyDescent="0.3">
      <c r="A4" s="95"/>
      <c r="B4" s="95"/>
      <c r="C4" s="95"/>
      <c r="D4" s="95"/>
      <c r="E4" s="153" t="s">
        <v>155</v>
      </c>
      <c r="F4" s="2"/>
    </row>
    <row r="5" spans="1:6" ht="12" customHeight="1" x14ac:dyDescent="0.3">
      <c r="A5" s="200" t="s">
        <v>0</v>
      </c>
      <c r="B5" s="200" t="s">
        <v>104</v>
      </c>
      <c r="C5" s="202" t="s">
        <v>2</v>
      </c>
      <c r="D5" s="202" t="s">
        <v>3</v>
      </c>
      <c r="E5" s="198" t="s">
        <v>381</v>
      </c>
      <c r="F5" s="4"/>
    </row>
    <row r="6" spans="1:6" ht="12" customHeight="1" x14ac:dyDescent="0.3">
      <c r="A6" s="201"/>
      <c r="B6" s="201"/>
      <c r="C6" s="203"/>
      <c r="D6" s="203"/>
      <c r="E6" s="199"/>
      <c r="F6" s="4"/>
    </row>
    <row r="7" spans="1:6" ht="11.1" customHeight="1" x14ac:dyDescent="0.3">
      <c r="A7" s="201"/>
      <c r="B7" s="201"/>
      <c r="C7" s="203"/>
      <c r="D7" s="203"/>
      <c r="E7" s="199"/>
      <c r="F7" s="4"/>
    </row>
    <row r="8" spans="1:6" ht="12" customHeight="1" x14ac:dyDescent="0.3">
      <c r="A8" s="70">
        <v>1</v>
      </c>
      <c r="B8" s="71">
        <v>2</v>
      </c>
      <c r="C8" s="72" t="s">
        <v>279</v>
      </c>
      <c r="D8" s="72" t="s">
        <v>4</v>
      </c>
      <c r="E8" s="166" t="s">
        <v>5</v>
      </c>
      <c r="F8" s="5"/>
    </row>
    <row r="9" spans="1:6" ht="16.5" customHeight="1" x14ac:dyDescent="0.3">
      <c r="A9" s="33" t="s">
        <v>33</v>
      </c>
      <c r="B9" s="34" t="s">
        <v>8</v>
      </c>
      <c r="C9" s="73">
        <f>C10+C13+C15+C17+C19+C27+C25+C23</f>
        <v>11867564.979999999</v>
      </c>
      <c r="D9" s="73">
        <f>D10+D13+D15+D17+D19+D27+D25+D23</f>
        <v>11662584.839999998</v>
      </c>
      <c r="E9" s="154">
        <f>D9/C9*100</f>
        <v>98.27277002194262</v>
      </c>
      <c r="F9" s="13"/>
    </row>
    <row r="10" spans="1:6" ht="18.600000000000001" customHeight="1" x14ac:dyDescent="0.3">
      <c r="A10" s="38" t="s">
        <v>105</v>
      </c>
      <c r="B10" s="39" t="s">
        <v>106</v>
      </c>
      <c r="C10" s="40">
        <f>C11+C12</f>
        <v>1975982.37</v>
      </c>
      <c r="D10" s="40">
        <f>D11+D12</f>
        <v>1821705.59</v>
      </c>
      <c r="E10" s="154">
        <f t="shared" ref="E10:E15" si="0">D10/C10*100</f>
        <v>92.192400987869135</v>
      </c>
      <c r="F10" s="13"/>
    </row>
    <row r="11" spans="1:6" ht="36.6" customHeight="1" x14ac:dyDescent="0.3">
      <c r="A11" s="74" t="s">
        <v>37</v>
      </c>
      <c r="B11" s="75" t="s">
        <v>107</v>
      </c>
      <c r="C11" s="76">
        <v>1975532.37</v>
      </c>
      <c r="D11" s="76">
        <v>1821255.59</v>
      </c>
      <c r="E11" s="155">
        <f t="shared" si="0"/>
        <v>92.190622520652497</v>
      </c>
      <c r="F11" s="14"/>
    </row>
    <row r="12" spans="1:6" x14ac:dyDescent="0.3">
      <c r="A12" s="74" t="s">
        <v>108</v>
      </c>
      <c r="B12" s="75" t="s">
        <v>109</v>
      </c>
      <c r="C12" s="76">
        <v>450</v>
      </c>
      <c r="D12" s="76">
        <v>450</v>
      </c>
      <c r="E12" s="155">
        <f t="shared" si="0"/>
        <v>100</v>
      </c>
      <c r="F12" s="14"/>
    </row>
    <row r="13" spans="1:6" x14ac:dyDescent="0.3">
      <c r="A13" s="41" t="s">
        <v>110</v>
      </c>
      <c r="B13" s="42" t="s">
        <v>111</v>
      </c>
      <c r="C13" s="43">
        <f>C14</f>
        <v>79200</v>
      </c>
      <c r="D13" s="43">
        <f>D14</f>
        <v>79200</v>
      </c>
      <c r="E13" s="159">
        <f>E14</f>
        <v>100</v>
      </c>
      <c r="F13" s="15">
        <f>F14</f>
        <v>0</v>
      </c>
    </row>
    <row r="14" spans="1:6" x14ac:dyDescent="0.3">
      <c r="A14" s="74" t="s">
        <v>112</v>
      </c>
      <c r="B14" s="75" t="s">
        <v>113</v>
      </c>
      <c r="C14" s="76">
        <v>79200</v>
      </c>
      <c r="D14" s="76">
        <v>79200</v>
      </c>
      <c r="E14" s="155">
        <f t="shared" si="0"/>
        <v>100</v>
      </c>
      <c r="F14" s="14"/>
    </row>
    <row r="15" spans="1:6" ht="25.2" customHeight="1" x14ac:dyDescent="0.3">
      <c r="A15" s="41" t="s">
        <v>115</v>
      </c>
      <c r="B15" s="42" t="s">
        <v>114</v>
      </c>
      <c r="C15" s="43">
        <f>C16</f>
        <v>243790.55</v>
      </c>
      <c r="D15" s="43">
        <f>D16</f>
        <v>232875.58</v>
      </c>
      <c r="E15" s="154">
        <f t="shared" si="0"/>
        <v>95.522808410744389</v>
      </c>
      <c r="F15" s="14"/>
    </row>
    <row r="16" spans="1:6" x14ac:dyDescent="0.3">
      <c r="A16" s="74" t="s">
        <v>116</v>
      </c>
      <c r="B16" s="75" t="s">
        <v>117</v>
      </c>
      <c r="C16" s="76">
        <v>243790.55</v>
      </c>
      <c r="D16" s="76">
        <v>232875.58</v>
      </c>
      <c r="E16" s="155">
        <f>D16/C16*100</f>
        <v>95.522808410744389</v>
      </c>
      <c r="F16" s="14"/>
    </row>
    <row r="17" spans="1:6" x14ac:dyDescent="0.3">
      <c r="A17" s="41" t="s">
        <v>118</v>
      </c>
      <c r="B17" s="42" t="s">
        <v>119</v>
      </c>
      <c r="C17" s="43">
        <f>C18</f>
        <v>456466.5</v>
      </c>
      <c r="D17" s="43">
        <f>D18</f>
        <v>456346.3</v>
      </c>
      <c r="E17" s="156">
        <f t="shared" ref="E17:E28" si="1">D17/C17*100</f>
        <v>99.97366728993255</v>
      </c>
      <c r="F17" s="14"/>
    </row>
    <row r="18" spans="1:6" x14ac:dyDescent="0.3">
      <c r="A18" s="74" t="s">
        <v>120</v>
      </c>
      <c r="B18" s="75" t="s">
        <v>121</v>
      </c>
      <c r="C18" s="76">
        <v>456466.5</v>
      </c>
      <c r="D18" s="76">
        <v>456346.3</v>
      </c>
      <c r="E18" s="157">
        <f t="shared" si="1"/>
        <v>99.97366728993255</v>
      </c>
      <c r="F18" s="14"/>
    </row>
    <row r="19" spans="1:6" x14ac:dyDescent="0.3">
      <c r="A19" s="41" t="s">
        <v>122</v>
      </c>
      <c r="B19" s="42" t="s">
        <v>123</v>
      </c>
      <c r="C19" s="43">
        <f>C20+C22+C21</f>
        <v>3796747.61</v>
      </c>
      <c r="D19" s="43">
        <f>D20+D22+D21</f>
        <v>3758755.57</v>
      </c>
      <c r="E19" s="156">
        <f t="shared" si="1"/>
        <v>98.999353027840584</v>
      </c>
      <c r="F19" s="14"/>
    </row>
    <row r="20" spans="1:6" x14ac:dyDescent="0.3">
      <c r="A20" s="74" t="s">
        <v>124</v>
      </c>
      <c r="B20" s="75" t="s">
        <v>126</v>
      </c>
      <c r="C20" s="76">
        <v>11600</v>
      </c>
      <c r="D20" s="76">
        <v>10346.92</v>
      </c>
      <c r="E20" s="157">
        <f t="shared" si="1"/>
        <v>89.197586206896545</v>
      </c>
      <c r="F20" s="14"/>
    </row>
    <row r="21" spans="1:6" x14ac:dyDescent="0.3">
      <c r="A21" s="74" t="s">
        <v>239</v>
      </c>
      <c r="B21" s="75" t="s">
        <v>238</v>
      </c>
      <c r="C21" s="76">
        <v>17100.13</v>
      </c>
      <c r="D21" s="76">
        <v>17100.13</v>
      </c>
      <c r="E21" s="157">
        <f t="shared" si="1"/>
        <v>100</v>
      </c>
      <c r="F21" s="14"/>
    </row>
    <row r="22" spans="1:6" x14ac:dyDescent="0.3">
      <c r="A22" s="74" t="s">
        <v>125</v>
      </c>
      <c r="B22" s="75" t="s">
        <v>127</v>
      </c>
      <c r="C22" s="76">
        <v>3768047.48</v>
      </c>
      <c r="D22" s="76">
        <v>3731308.52</v>
      </c>
      <c r="E22" s="157">
        <f t="shared" si="1"/>
        <v>99.024986808287252</v>
      </c>
      <c r="F22" s="14"/>
    </row>
    <row r="23" spans="1:6" x14ac:dyDescent="0.3">
      <c r="A23" s="41" t="s">
        <v>283</v>
      </c>
      <c r="B23" s="42" t="s">
        <v>281</v>
      </c>
      <c r="C23" s="43">
        <f>C24</f>
        <v>560316.35</v>
      </c>
      <c r="D23" s="43">
        <f>D24</f>
        <v>558640.19999999995</v>
      </c>
      <c r="E23" s="156">
        <f t="shared" ref="E23:E24" si="2">D23/C23*100</f>
        <v>99.70085648937426</v>
      </c>
      <c r="F23" s="14"/>
    </row>
    <row r="24" spans="1:6" x14ac:dyDescent="0.3">
      <c r="A24" s="74" t="s">
        <v>284</v>
      </c>
      <c r="B24" s="75" t="s">
        <v>282</v>
      </c>
      <c r="C24" s="76">
        <v>560316.35</v>
      </c>
      <c r="D24" s="76">
        <v>558640.19999999995</v>
      </c>
      <c r="E24" s="157">
        <f t="shared" si="2"/>
        <v>99.70085648937426</v>
      </c>
      <c r="F24" s="14"/>
    </row>
    <row r="25" spans="1:6" x14ac:dyDescent="0.3">
      <c r="A25" s="41" t="s">
        <v>258</v>
      </c>
      <c r="B25" s="42" t="s">
        <v>259</v>
      </c>
      <c r="C25" s="43">
        <f>C26</f>
        <v>103539.6</v>
      </c>
      <c r="D25" s="43">
        <f>D26</f>
        <v>103539.6</v>
      </c>
      <c r="E25" s="156">
        <f t="shared" si="1"/>
        <v>100</v>
      </c>
      <c r="F25" s="14"/>
    </row>
    <row r="26" spans="1:6" x14ac:dyDescent="0.3">
      <c r="A26" s="74" t="s">
        <v>260</v>
      </c>
      <c r="B26" s="75" t="s">
        <v>261</v>
      </c>
      <c r="C26" s="76">
        <v>103539.6</v>
      </c>
      <c r="D26" s="76">
        <v>103539.6</v>
      </c>
      <c r="E26" s="157">
        <f t="shared" si="1"/>
        <v>100</v>
      </c>
      <c r="F26" s="14"/>
    </row>
    <row r="27" spans="1:6" ht="36" customHeight="1" x14ac:dyDescent="0.3">
      <c r="A27" s="41" t="s">
        <v>128</v>
      </c>
      <c r="B27" s="42" t="s">
        <v>129</v>
      </c>
      <c r="C27" s="43">
        <f>C28</f>
        <v>4651522</v>
      </c>
      <c r="D27" s="43">
        <v>4651522</v>
      </c>
      <c r="E27" s="156">
        <f t="shared" si="1"/>
        <v>100</v>
      </c>
      <c r="F27" s="14"/>
    </row>
    <row r="28" spans="1:6" x14ac:dyDescent="0.3">
      <c r="A28" s="74" t="s">
        <v>130</v>
      </c>
      <c r="B28" s="75" t="s">
        <v>131</v>
      </c>
      <c r="C28" s="76">
        <v>4651522</v>
      </c>
      <c r="D28" s="76">
        <v>4651522</v>
      </c>
      <c r="E28" s="157">
        <f t="shared" si="1"/>
        <v>100</v>
      </c>
      <c r="F28" s="14"/>
    </row>
    <row r="29" spans="1:6" ht="15" customHeight="1" x14ac:dyDescent="0.3">
      <c r="A29" s="16"/>
      <c r="B29" s="17"/>
      <c r="C29" s="17"/>
      <c r="D29" s="17"/>
      <c r="E29" s="164"/>
      <c r="F29" s="3"/>
    </row>
  </sheetData>
  <mergeCells count="7">
    <mergeCell ref="D1:E1"/>
    <mergeCell ref="A2:E2"/>
    <mergeCell ref="E5:E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A4" zoomScaleNormal="100" zoomScaleSheetLayoutView="100" workbookViewId="0">
      <selection activeCell="F19" sqref="F19"/>
    </sheetView>
  </sheetViews>
  <sheetFormatPr defaultColWidth="9.109375" defaultRowHeight="14.4" x14ac:dyDescent="0.3"/>
  <cols>
    <col min="1" max="1" width="13.88671875" style="1" customWidth="1"/>
    <col min="2" max="2" width="50.6640625" style="1" customWidth="1"/>
    <col min="3" max="3" width="19.88671875" style="1" customWidth="1"/>
    <col min="4" max="4" width="14.44140625" style="1" customWidth="1"/>
    <col min="5" max="16384" width="9.109375" style="1"/>
  </cols>
  <sheetData>
    <row r="1" spans="1:5" ht="46.8" customHeight="1" x14ac:dyDescent="0.3">
      <c r="A1" s="69"/>
      <c r="B1" s="102"/>
      <c r="C1" s="197" t="s">
        <v>372</v>
      </c>
      <c r="D1" s="197"/>
      <c r="E1" s="20"/>
    </row>
    <row r="2" spans="1:5" ht="47.4" customHeight="1" x14ac:dyDescent="0.3">
      <c r="A2" s="207" t="s">
        <v>385</v>
      </c>
      <c r="B2" s="207"/>
      <c r="C2" s="207"/>
      <c r="D2" s="207"/>
    </row>
    <row r="3" spans="1:5" ht="13.2" customHeight="1" x14ac:dyDescent="0.3">
      <c r="A3" s="69"/>
      <c r="B3" s="103"/>
      <c r="C3" s="103"/>
      <c r="D3" s="103"/>
    </row>
    <row r="4" spans="1:5" ht="15" customHeight="1" x14ac:dyDescent="0.3">
      <c r="A4" s="69"/>
      <c r="B4" s="205" t="s">
        <v>155</v>
      </c>
      <c r="C4" s="206"/>
      <c r="D4" s="206"/>
    </row>
    <row r="5" spans="1:5" ht="33.6" customHeight="1" x14ac:dyDescent="0.3">
      <c r="A5" s="96" t="s">
        <v>82</v>
      </c>
      <c r="B5" s="189" t="s">
        <v>0</v>
      </c>
      <c r="C5" s="189" t="s">
        <v>1</v>
      </c>
      <c r="D5" s="191" t="s">
        <v>3</v>
      </c>
      <c r="E5" s="150"/>
    </row>
    <row r="6" spans="1:5" ht="17.399999999999999" hidden="1" customHeight="1" x14ac:dyDescent="0.3">
      <c r="A6" s="151"/>
      <c r="B6" s="189"/>
      <c r="C6" s="189"/>
      <c r="D6" s="191"/>
      <c r="E6" s="150"/>
    </row>
    <row r="7" spans="1:5" ht="46.95" hidden="1" customHeight="1" x14ac:dyDescent="0.3">
      <c r="A7" s="151"/>
      <c r="B7" s="189"/>
      <c r="C7" s="189"/>
      <c r="D7" s="191"/>
      <c r="E7" s="150"/>
    </row>
    <row r="8" spans="1:5" ht="12" customHeight="1" x14ac:dyDescent="0.3">
      <c r="A8" s="68" t="s">
        <v>83</v>
      </c>
      <c r="B8" s="189"/>
      <c r="C8" s="189"/>
      <c r="D8" s="191"/>
      <c r="E8" s="150"/>
    </row>
    <row r="9" spans="1:5" ht="15.6" customHeight="1" x14ac:dyDescent="0.3">
      <c r="A9" s="68">
        <v>1</v>
      </c>
      <c r="B9" s="98">
        <v>2</v>
      </c>
      <c r="C9" s="99">
        <v>3</v>
      </c>
      <c r="D9" s="100" t="s">
        <v>4</v>
      </c>
    </row>
    <row r="10" spans="1:5" ht="15.6" customHeight="1" x14ac:dyDescent="0.3">
      <c r="A10" s="94" t="s">
        <v>84</v>
      </c>
      <c r="B10" s="185" t="s">
        <v>85</v>
      </c>
      <c r="C10" s="185"/>
      <c r="D10" s="185"/>
    </row>
    <row r="11" spans="1:5" ht="24.6" customHeight="1" x14ac:dyDescent="0.3">
      <c r="A11" s="93" t="s">
        <v>84</v>
      </c>
      <c r="B11" s="104" t="s">
        <v>10</v>
      </c>
      <c r="C11" s="47" t="s">
        <v>86</v>
      </c>
      <c r="D11" s="105">
        <v>2898400</v>
      </c>
    </row>
    <row r="12" spans="1:5" ht="27.6" customHeight="1" x14ac:dyDescent="0.3">
      <c r="A12" s="93" t="s">
        <v>84</v>
      </c>
      <c r="B12" s="104" t="s">
        <v>152</v>
      </c>
      <c r="C12" s="47" t="s">
        <v>87</v>
      </c>
      <c r="D12" s="105">
        <v>4313786.99</v>
      </c>
    </row>
    <row r="13" spans="1:5" ht="15.6" customHeight="1" x14ac:dyDescent="0.3">
      <c r="A13" s="94" t="s">
        <v>88</v>
      </c>
      <c r="B13" s="185" t="s">
        <v>89</v>
      </c>
      <c r="C13" s="185"/>
      <c r="D13" s="185"/>
    </row>
    <row r="14" spans="1:5" ht="51.6" customHeight="1" x14ac:dyDescent="0.3">
      <c r="A14" s="93" t="s">
        <v>88</v>
      </c>
      <c r="B14" s="104" t="s">
        <v>14</v>
      </c>
      <c r="C14" s="47" t="s">
        <v>94</v>
      </c>
      <c r="D14" s="105">
        <v>174522.93</v>
      </c>
    </row>
    <row r="15" spans="1:5" ht="59.4" customHeight="1" x14ac:dyDescent="0.3">
      <c r="A15" s="93" t="s">
        <v>88</v>
      </c>
      <c r="B15" s="104" t="s">
        <v>15</v>
      </c>
      <c r="C15" s="47" t="s">
        <v>93</v>
      </c>
      <c r="D15" s="105">
        <v>1282.78</v>
      </c>
    </row>
    <row r="16" spans="1:5" ht="42.6" customHeight="1" x14ac:dyDescent="0.3">
      <c r="A16" s="93" t="s">
        <v>88</v>
      </c>
      <c r="B16" s="104" t="s">
        <v>16</v>
      </c>
      <c r="C16" s="47" t="s">
        <v>92</v>
      </c>
      <c r="D16" s="105">
        <v>233163.21</v>
      </c>
    </row>
    <row r="17" spans="1:4" ht="49.2" customHeight="1" x14ac:dyDescent="0.3">
      <c r="A17" s="93" t="s">
        <v>88</v>
      </c>
      <c r="B17" s="104" t="s">
        <v>80</v>
      </c>
      <c r="C17" s="47" t="s">
        <v>91</v>
      </c>
      <c r="D17" s="105">
        <v>-25556.43</v>
      </c>
    </row>
    <row r="18" spans="1:4" ht="16.2" customHeight="1" x14ac:dyDescent="0.3">
      <c r="A18" s="65">
        <v>182</v>
      </c>
      <c r="B18" s="204" t="s">
        <v>90</v>
      </c>
      <c r="C18" s="204"/>
      <c r="D18" s="204"/>
    </row>
    <row r="19" spans="1:4" ht="62.4" customHeight="1" x14ac:dyDescent="0.3">
      <c r="A19" s="68">
        <v>182</v>
      </c>
      <c r="B19" s="104" t="s">
        <v>18</v>
      </c>
      <c r="C19" s="47" t="s">
        <v>95</v>
      </c>
      <c r="D19" s="105">
        <v>55985.31</v>
      </c>
    </row>
    <row r="20" spans="1:4" ht="64.95" customHeight="1" x14ac:dyDescent="0.3">
      <c r="A20" s="68">
        <v>182</v>
      </c>
      <c r="B20" s="50" t="s">
        <v>252</v>
      </c>
      <c r="C20" s="47" t="s">
        <v>251</v>
      </c>
      <c r="D20" s="105">
        <v>0.01</v>
      </c>
    </row>
    <row r="21" spans="1:4" ht="36" customHeight="1" x14ac:dyDescent="0.3">
      <c r="A21" s="68">
        <v>182</v>
      </c>
      <c r="B21" s="104" t="s">
        <v>19</v>
      </c>
      <c r="C21" s="47" t="s">
        <v>96</v>
      </c>
      <c r="D21" s="105">
        <v>485.63</v>
      </c>
    </row>
    <row r="22" spans="1:4" ht="19.95" customHeight="1" x14ac:dyDescent="0.3">
      <c r="A22" s="68">
        <v>182</v>
      </c>
      <c r="B22" s="59" t="s">
        <v>223</v>
      </c>
      <c r="C22" s="47" t="s">
        <v>224</v>
      </c>
      <c r="D22" s="105">
        <v>220.12</v>
      </c>
    </row>
    <row r="23" spans="1:4" ht="36.6" customHeight="1" x14ac:dyDescent="0.3">
      <c r="A23" s="68">
        <v>182</v>
      </c>
      <c r="B23" s="104" t="s">
        <v>22</v>
      </c>
      <c r="C23" s="47" t="s">
        <v>97</v>
      </c>
      <c r="D23" s="105">
        <v>250527.15</v>
      </c>
    </row>
    <row r="24" spans="1:4" ht="28.95" customHeight="1" x14ac:dyDescent="0.3">
      <c r="A24" s="68">
        <v>182</v>
      </c>
      <c r="B24" s="104" t="s">
        <v>25</v>
      </c>
      <c r="C24" s="47" t="s">
        <v>98</v>
      </c>
      <c r="D24" s="105">
        <v>166086.65</v>
      </c>
    </row>
    <row r="25" spans="1:4" ht="28.2" customHeight="1" x14ac:dyDescent="0.3">
      <c r="A25" s="68">
        <v>182</v>
      </c>
      <c r="B25" s="104" t="s">
        <v>27</v>
      </c>
      <c r="C25" s="47" t="s">
        <v>99</v>
      </c>
      <c r="D25" s="105">
        <v>96937.09</v>
      </c>
    </row>
    <row r="26" spans="1:4" ht="16.2" customHeight="1" x14ac:dyDescent="0.3">
      <c r="A26" s="65">
        <v>800</v>
      </c>
      <c r="B26" s="204" t="s">
        <v>280</v>
      </c>
      <c r="C26" s="204"/>
      <c r="D26" s="204"/>
    </row>
    <row r="27" spans="1:4" ht="50.4" customHeight="1" x14ac:dyDescent="0.3">
      <c r="A27" s="68">
        <v>800</v>
      </c>
      <c r="B27" s="106" t="s">
        <v>235</v>
      </c>
      <c r="C27" s="106" t="s">
        <v>234</v>
      </c>
      <c r="D27" s="105">
        <v>400</v>
      </c>
    </row>
    <row r="28" spans="1:4" ht="59.4" customHeight="1" x14ac:dyDescent="0.3">
      <c r="A28" s="68">
        <v>800</v>
      </c>
      <c r="B28" s="104" t="s">
        <v>29</v>
      </c>
      <c r="C28" s="47" t="s">
        <v>169</v>
      </c>
      <c r="D28" s="105">
        <v>152447.29999999999</v>
      </c>
    </row>
    <row r="29" spans="1:4" ht="59.4" customHeight="1" x14ac:dyDescent="0.3">
      <c r="A29" s="68">
        <v>800</v>
      </c>
      <c r="B29" s="104" t="s">
        <v>312</v>
      </c>
      <c r="C29" s="47" t="s">
        <v>313</v>
      </c>
      <c r="D29" s="105">
        <v>9500</v>
      </c>
    </row>
    <row r="30" spans="1:4" ht="40.950000000000003" customHeight="1" x14ac:dyDescent="0.3">
      <c r="A30" s="68">
        <v>800</v>
      </c>
      <c r="B30" s="104" t="s">
        <v>240</v>
      </c>
      <c r="C30" s="47" t="s">
        <v>241</v>
      </c>
      <c r="D30" s="105">
        <v>2474664.46</v>
      </c>
    </row>
    <row r="31" spans="1:4" ht="45" customHeight="1" x14ac:dyDescent="0.3">
      <c r="A31" s="68">
        <v>800</v>
      </c>
      <c r="B31" s="104" t="s">
        <v>30</v>
      </c>
      <c r="C31" s="47" t="s">
        <v>100</v>
      </c>
      <c r="D31" s="105">
        <v>548071.06000000006</v>
      </c>
    </row>
    <row r="32" spans="1:4" ht="33" customHeight="1" x14ac:dyDescent="0.3">
      <c r="A32" s="68">
        <v>800</v>
      </c>
      <c r="B32" s="104" t="s">
        <v>81</v>
      </c>
      <c r="C32" s="47" t="s">
        <v>101</v>
      </c>
      <c r="D32" s="105">
        <v>79200</v>
      </c>
    </row>
    <row r="33" spans="1:4" ht="53.4" customHeight="1" x14ac:dyDescent="0.3">
      <c r="A33" s="68">
        <v>800</v>
      </c>
      <c r="B33" s="104" t="s">
        <v>31</v>
      </c>
      <c r="C33" s="47" t="s">
        <v>102</v>
      </c>
      <c r="D33" s="105">
        <v>150</v>
      </c>
    </row>
    <row r="34" spans="1:4" ht="53.4" customHeight="1" x14ac:dyDescent="0.3">
      <c r="A34" s="68">
        <v>800</v>
      </c>
      <c r="B34" s="107" t="s">
        <v>166</v>
      </c>
      <c r="C34" s="47" t="s">
        <v>170</v>
      </c>
      <c r="D34" s="105">
        <v>88642</v>
      </c>
    </row>
    <row r="35" spans="1:4" ht="53.4" customHeight="1" x14ac:dyDescent="0.3">
      <c r="A35" s="68">
        <v>800</v>
      </c>
      <c r="B35" s="107" t="s">
        <v>168</v>
      </c>
      <c r="C35" s="47" t="s">
        <v>171</v>
      </c>
      <c r="D35" s="105">
        <v>28160.16</v>
      </c>
    </row>
    <row r="36" spans="1:4" ht="53.4" customHeight="1" x14ac:dyDescent="0.3">
      <c r="A36" s="68">
        <v>800</v>
      </c>
      <c r="B36" s="107" t="s">
        <v>232</v>
      </c>
      <c r="C36" s="47" t="s">
        <v>233</v>
      </c>
      <c r="D36" s="105">
        <v>20000</v>
      </c>
    </row>
    <row r="37" spans="1:4" ht="53.4" customHeight="1" x14ac:dyDescent="0.3">
      <c r="A37" s="68">
        <v>800</v>
      </c>
      <c r="B37" s="59" t="s">
        <v>32</v>
      </c>
      <c r="C37" s="47" t="s">
        <v>153</v>
      </c>
      <c r="D37" s="105">
        <v>148418</v>
      </c>
    </row>
    <row r="38" spans="1:4" ht="37.200000000000003" customHeight="1" x14ac:dyDescent="0.3">
      <c r="A38" s="68">
        <v>800</v>
      </c>
      <c r="B38" s="59" t="s">
        <v>225</v>
      </c>
      <c r="C38" s="47" t="s">
        <v>226</v>
      </c>
      <c r="D38" s="105">
        <v>-1</v>
      </c>
    </row>
    <row r="39" spans="1:4" ht="16.2" customHeight="1" x14ac:dyDescent="0.3">
      <c r="A39" s="195" t="s">
        <v>103</v>
      </c>
      <c r="B39" s="195"/>
      <c r="C39" s="195"/>
      <c r="D39" s="108">
        <f>SUM(D11:D38)</f>
        <v>11715493.42</v>
      </c>
    </row>
    <row r="40" spans="1:4" x14ac:dyDescent="0.3">
      <c r="A40" s="101"/>
      <c r="B40" s="69"/>
      <c r="C40" s="69"/>
      <c r="D40" s="69"/>
    </row>
    <row r="41" spans="1:4" x14ac:dyDescent="0.3">
      <c r="B41" s="3"/>
      <c r="C41" s="3"/>
      <c r="D41" s="3"/>
    </row>
  </sheetData>
  <mergeCells count="11">
    <mergeCell ref="C1:D1"/>
    <mergeCell ref="B13:D13"/>
    <mergeCell ref="B18:D18"/>
    <mergeCell ref="B26:D26"/>
    <mergeCell ref="A39:C39"/>
    <mergeCell ref="B10:D10"/>
    <mergeCell ref="B5:B8"/>
    <mergeCell ref="C5:C8"/>
    <mergeCell ref="D5:D8"/>
    <mergeCell ref="B4:D4"/>
    <mergeCell ref="A2:D2"/>
  </mergeCells>
  <pageMargins left="0.39374999999999999" right="0.39374999999999999" top="0.39374999999999999" bottom="0.39374999999999999" header="0.51180550000000002" footer="0.51180550000000002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Normal="100" zoomScaleSheetLayoutView="100" workbookViewId="0">
      <selection activeCell="I13" sqref="I13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162" customWidth="1"/>
    <col min="6" max="6" width="9.109375" style="1" hidden="1"/>
    <col min="7" max="16384" width="9.109375" style="1"/>
  </cols>
  <sheetData>
    <row r="1" spans="1:7" ht="42.6" customHeight="1" x14ac:dyDescent="0.3">
      <c r="A1" s="102"/>
      <c r="B1" s="102"/>
      <c r="C1" s="102"/>
      <c r="D1" s="197" t="s">
        <v>371</v>
      </c>
      <c r="E1" s="197"/>
      <c r="F1" s="19"/>
    </row>
    <row r="2" spans="1:7" ht="51.6" customHeight="1" x14ac:dyDescent="0.3">
      <c r="A2" s="208" t="s">
        <v>370</v>
      </c>
      <c r="B2" s="208"/>
      <c r="C2" s="208"/>
      <c r="D2" s="208"/>
      <c r="E2" s="208"/>
      <c r="F2" s="115"/>
      <c r="G2" s="28"/>
    </row>
    <row r="3" spans="1:7" ht="15" customHeight="1" x14ac:dyDescent="0.3">
      <c r="A3" s="77"/>
      <c r="B3" s="77"/>
      <c r="C3" s="77"/>
      <c r="D3" s="77"/>
      <c r="E3" s="167" t="s">
        <v>155</v>
      </c>
      <c r="F3" s="115"/>
      <c r="G3" s="28"/>
    </row>
    <row r="4" spans="1:7" ht="12.9" customHeight="1" x14ac:dyDescent="0.3">
      <c r="A4" s="211" t="s">
        <v>0</v>
      </c>
      <c r="B4" s="211" t="s">
        <v>1</v>
      </c>
      <c r="C4" s="213" t="s">
        <v>2</v>
      </c>
      <c r="D4" s="213" t="s">
        <v>3</v>
      </c>
      <c r="E4" s="209" t="s">
        <v>367</v>
      </c>
      <c r="F4" s="114"/>
      <c r="G4" s="28"/>
    </row>
    <row r="5" spans="1:7" ht="12" customHeight="1" x14ac:dyDescent="0.3">
      <c r="A5" s="212"/>
      <c r="B5" s="212"/>
      <c r="C5" s="214"/>
      <c r="D5" s="214"/>
      <c r="E5" s="210"/>
      <c r="F5" s="26"/>
    </row>
    <row r="6" spans="1:7" ht="14.25" customHeight="1" x14ac:dyDescent="0.3">
      <c r="A6" s="212"/>
      <c r="B6" s="212"/>
      <c r="C6" s="214"/>
      <c r="D6" s="214"/>
      <c r="E6" s="210"/>
      <c r="F6" s="26"/>
    </row>
    <row r="7" spans="1:7" ht="14.25" customHeight="1" x14ac:dyDescent="0.3">
      <c r="A7" s="44">
        <v>1</v>
      </c>
      <c r="B7" s="45">
        <v>2</v>
      </c>
      <c r="C7" s="46" t="s">
        <v>279</v>
      </c>
      <c r="D7" s="46" t="s">
        <v>4</v>
      </c>
      <c r="E7" s="168" t="s">
        <v>5</v>
      </c>
      <c r="F7" s="26"/>
    </row>
    <row r="8" spans="1:7" ht="17.25" customHeight="1" x14ac:dyDescent="0.3">
      <c r="A8" s="33" t="s">
        <v>7</v>
      </c>
      <c r="B8" s="34"/>
      <c r="C8" s="35">
        <f>C9+C40+C55+C51+C15+C48+C53</f>
        <v>11653590.609999999</v>
      </c>
      <c r="D8" s="35">
        <f>D9+D40+D55+D51+D15+D48+D53</f>
        <v>11715493.420000002</v>
      </c>
      <c r="E8" s="169">
        <f>D8/C8*100</f>
        <v>100.53119087559918</v>
      </c>
      <c r="F8" s="26"/>
    </row>
    <row r="9" spans="1:7" ht="17.25" customHeight="1" x14ac:dyDescent="0.3">
      <c r="A9" s="33" t="s">
        <v>151</v>
      </c>
      <c r="B9" s="34" t="s">
        <v>51</v>
      </c>
      <c r="C9" s="35">
        <f>C10+C25+C21</f>
        <v>561360</v>
      </c>
      <c r="D9" s="35">
        <f>D10+D25+D21</f>
        <v>570241.96</v>
      </c>
      <c r="E9" s="169">
        <f>D9/C9*100</f>
        <v>101.58222174718541</v>
      </c>
      <c r="F9" s="26"/>
    </row>
    <row r="10" spans="1:7" ht="15" customHeight="1" x14ac:dyDescent="0.3">
      <c r="A10" s="109" t="s">
        <v>17</v>
      </c>
      <c r="B10" s="36" t="s">
        <v>52</v>
      </c>
      <c r="C10" s="37">
        <f>C11</f>
        <v>53360</v>
      </c>
      <c r="D10" s="37">
        <f>D11</f>
        <v>56470.95</v>
      </c>
      <c r="E10" s="169">
        <f t="shared" ref="E10:E59" si="0">D10/C10*100</f>
        <v>105.83011619190404</v>
      </c>
      <c r="F10" s="26"/>
    </row>
    <row r="11" spans="1:7" ht="15" customHeight="1" x14ac:dyDescent="0.3">
      <c r="A11" s="104" t="s">
        <v>158</v>
      </c>
      <c r="B11" s="47" t="s">
        <v>159</v>
      </c>
      <c r="C11" s="48">
        <v>53360</v>
      </c>
      <c r="D11" s="48">
        <v>56470.95</v>
      </c>
      <c r="E11" s="170">
        <f t="shared" si="0"/>
        <v>105.83011619190404</v>
      </c>
      <c r="F11" s="26"/>
    </row>
    <row r="12" spans="1:7" ht="60.6" customHeight="1" x14ac:dyDescent="0.3">
      <c r="A12" s="59" t="s">
        <v>18</v>
      </c>
      <c r="B12" s="47" t="s">
        <v>53</v>
      </c>
      <c r="C12" s="49">
        <v>51880</v>
      </c>
      <c r="D12" s="49">
        <v>55985.31</v>
      </c>
      <c r="E12" s="170">
        <f t="shared" si="0"/>
        <v>107.91308789514262</v>
      </c>
      <c r="F12" s="26"/>
    </row>
    <row r="13" spans="1:7" ht="85.2" customHeight="1" x14ac:dyDescent="0.3">
      <c r="A13" s="50" t="s">
        <v>252</v>
      </c>
      <c r="B13" s="47" t="s">
        <v>251</v>
      </c>
      <c r="C13" s="49">
        <v>0</v>
      </c>
      <c r="D13" s="49">
        <v>0.01</v>
      </c>
      <c r="E13" s="170">
        <v>0</v>
      </c>
      <c r="F13" s="26"/>
    </row>
    <row r="14" spans="1:7" ht="36.6" customHeight="1" x14ac:dyDescent="0.3">
      <c r="A14" s="104" t="s">
        <v>19</v>
      </c>
      <c r="B14" s="47" t="s">
        <v>54</v>
      </c>
      <c r="C14" s="49">
        <v>1480</v>
      </c>
      <c r="D14" s="49">
        <v>485.63</v>
      </c>
      <c r="E14" s="170">
        <f>D14/C14*100</f>
        <v>32.81283783783784</v>
      </c>
      <c r="F14" s="26"/>
    </row>
    <row r="15" spans="1:7" ht="36.6" customHeight="1" x14ac:dyDescent="0.3">
      <c r="A15" s="111" t="s">
        <v>12</v>
      </c>
      <c r="B15" s="51" t="s">
        <v>55</v>
      </c>
      <c r="C15" s="52">
        <f>C16</f>
        <v>343200</v>
      </c>
      <c r="D15" s="52">
        <f>D16</f>
        <v>383412.49</v>
      </c>
      <c r="E15" s="169">
        <f t="shared" si="0"/>
        <v>111.716925990676</v>
      </c>
      <c r="F15" s="26"/>
    </row>
    <row r="16" spans="1:7" ht="24" customHeight="1" x14ac:dyDescent="0.3">
      <c r="A16" s="112" t="s">
        <v>13</v>
      </c>
      <c r="B16" s="53" t="s">
        <v>56</v>
      </c>
      <c r="C16" s="54">
        <v>343200</v>
      </c>
      <c r="D16" s="54">
        <v>383412.49</v>
      </c>
      <c r="E16" s="170">
        <f t="shared" si="0"/>
        <v>111.716925990676</v>
      </c>
      <c r="F16" s="26"/>
    </row>
    <row r="17" spans="1:8" ht="46.95" customHeight="1" x14ac:dyDescent="0.3">
      <c r="A17" s="104" t="s">
        <v>14</v>
      </c>
      <c r="B17" s="47" t="s">
        <v>57</v>
      </c>
      <c r="C17" s="49">
        <v>124400</v>
      </c>
      <c r="D17" s="49">
        <v>174522.93</v>
      </c>
      <c r="E17" s="170">
        <f t="shared" si="0"/>
        <v>140.29174437299034</v>
      </c>
      <c r="F17" s="26"/>
    </row>
    <row r="18" spans="1:8" ht="58.95" customHeight="1" x14ac:dyDescent="0.3">
      <c r="A18" s="104" t="s">
        <v>15</v>
      </c>
      <c r="B18" s="47" t="s">
        <v>58</v>
      </c>
      <c r="C18" s="49">
        <v>900</v>
      </c>
      <c r="D18" s="49">
        <v>1282.78</v>
      </c>
      <c r="E18" s="170">
        <f t="shared" si="0"/>
        <v>142.5311111111111</v>
      </c>
      <c r="F18" s="26"/>
    </row>
    <row r="19" spans="1:8" ht="46.95" customHeight="1" x14ac:dyDescent="0.3">
      <c r="A19" s="104" t="s">
        <v>16</v>
      </c>
      <c r="B19" s="47" t="s">
        <v>59</v>
      </c>
      <c r="C19" s="49">
        <v>241000</v>
      </c>
      <c r="D19" s="49">
        <v>233163.21</v>
      </c>
      <c r="E19" s="170">
        <f t="shared" si="0"/>
        <v>96.748219917012449</v>
      </c>
      <c r="F19" s="26"/>
    </row>
    <row r="20" spans="1:8" ht="50.4" customHeight="1" x14ac:dyDescent="0.3">
      <c r="A20" s="50" t="s">
        <v>160</v>
      </c>
      <c r="B20" s="47" t="s">
        <v>161</v>
      </c>
      <c r="C20" s="49">
        <v>-23100</v>
      </c>
      <c r="D20" s="49">
        <v>-25556.43</v>
      </c>
      <c r="E20" s="169">
        <v>0</v>
      </c>
      <c r="F20" s="26"/>
    </row>
    <row r="21" spans="1:8" ht="13.95" customHeight="1" x14ac:dyDescent="0.3">
      <c r="A21" s="55" t="s">
        <v>227</v>
      </c>
      <c r="B21" s="36" t="s">
        <v>242</v>
      </c>
      <c r="C21" s="37">
        <v>0</v>
      </c>
      <c r="D21" s="37">
        <v>220.12</v>
      </c>
      <c r="E21" s="169">
        <v>0</v>
      </c>
      <c r="F21" s="26"/>
    </row>
    <row r="22" spans="1:8" ht="13.95" customHeight="1" x14ac:dyDescent="0.3">
      <c r="A22" s="50" t="s">
        <v>223</v>
      </c>
      <c r="B22" s="47" t="s">
        <v>314</v>
      </c>
      <c r="C22" s="49">
        <v>0</v>
      </c>
      <c r="D22" s="49">
        <v>220.12</v>
      </c>
      <c r="E22" s="170">
        <v>0</v>
      </c>
      <c r="F22" s="26"/>
    </row>
    <row r="23" spans="1:8" ht="25.2" customHeight="1" x14ac:dyDescent="0.3">
      <c r="A23" s="50" t="s">
        <v>316</v>
      </c>
      <c r="B23" s="47" t="s">
        <v>317</v>
      </c>
      <c r="C23" s="49">
        <v>0</v>
      </c>
      <c r="D23" s="49">
        <v>17.02</v>
      </c>
      <c r="E23" s="170">
        <v>0</v>
      </c>
      <c r="F23" s="26"/>
    </row>
    <row r="24" spans="1:8" ht="22.2" customHeight="1" x14ac:dyDescent="0.3">
      <c r="A24" s="50" t="s">
        <v>315</v>
      </c>
      <c r="B24" s="47" t="s">
        <v>318</v>
      </c>
      <c r="C24" s="49">
        <v>0</v>
      </c>
      <c r="D24" s="49">
        <v>203.1</v>
      </c>
      <c r="E24" s="170">
        <v>0</v>
      </c>
      <c r="F24" s="26"/>
    </row>
    <row r="25" spans="1:8" ht="15" customHeight="1" x14ac:dyDescent="0.3">
      <c r="A25" s="109" t="s">
        <v>20</v>
      </c>
      <c r="B25" s="36" t="s">
        <v>60</v>
      </c>
      <c r="C25" s="37">
        <f>C26+C30</f>
        <v>508000</v>
      </c>
      <c r="D25" s="37">
        <f>D26+D30</f>
        <v>513550.89</v>
      </c>
      <c r="E25" s="169">
        <f t="shared" si="0"/>
        <v>101.09269488188977</v>
      </c>
      <c r="F25" s="26"/>
      <c r="H25" s="10"/>
    </row>
    <row r="26" spans="1:8" ht="12.6" customHeight="1" x14ac:dyDescent="0.3">
      <c r="A26" s="59" t="s">
        <v>21</v>
      </c>
      <c r="B26" s="47" t="s">
        <v>61</v>
      </c>
      <c r="C26" s="49">
        <v>266000</v>
      </c>
      <c r="D26" s="49">
        <v>250527.15</v>
      </c>
      <c r="E26" s="170">
        <f t="shared" si="0"/>
        <v>94.183139097744359</v>
      </c>
      <c r="F26" s="26"/>
    </row>
    <row r="27" spans="1:8" ht="36.6" x14ac:dyDescent="0.3">
      <c r="A27" s="59" t="s">
        <v>22</v>
      </c>
      <c r="B27" s="47" t="s">
        <v>62</v>
      </c>
      <c r="C27" s="49">
        <v>26000</v>
      </c>
      <c r="D27" s="49">
        <v>250527.15</v>
      </c>
      <c r="E27" s="170">
        <f t="shared" si="0"/>
        <v>963.56596153846147</v>
      </c>
      <c r="F27" s="26"/>
    </row>
    <row r="28" spans="1:8" ht="60.6" x14ac:dyDescent="0.3">
      <c r="A28" s="59" t="s">
        <v>319</v>
      </c>
      <c r="B28" s="47" t="s">
        <v>321</v>
      </c>
      <c r="C28" s="49">
        <v>0</v>
      </c>
      <c r="D28" s="49">
        <v>246531.98</v>
      </c>
      <c r="E28" s="170">
        <v>0</v>
      </c>
      <c r="F28" s="26"/>
    </row>
    <row r="29" spans="1:8" ht="36.6" x14ac:dyDescent="0.3">
      <c r="A29" s="59" t="s">
        <v>320</v>
      </c>
      <c r="B29" s="47" t="s">
        <v>253</v>
      </c>
      <c r="C29" s="49">
        <v>0</v>
      </c>
      <c r="D29" s="49">
        <v>3995.17</v>
      </c>
      <c r="E29" s="170">
        <v>0</v>
      </c>
      <c r="F29" s="26"/>
    </row>
    <row r="30" spans="1:8" x14ac:dyDescent="0.3">
      <c r="A30" s="59" t="s">
        <v>23</v>
      </c>
      <c r="B30" s="47" t="s">
        <v>63</v>
      </c>
      <c r="C30" s="49">
        <v>242000</v>
      </c>
      <c r="D30" s="49">
        <v>263023.74</v>
      </c>
      <c r="E30" s="170">
        <f t="shared" si="0"/>
        <v>108.6874958677686</v>
      </c>
      <c r="F30" s="26"/>
    </row>
    <row r="31" spans="1:8" x14ac:dyDescent="0.3">
      <c r="A31" s="59" t="s">
        <v>24</v>
      </c>
      <c r="B31" s="47" t="s">
        <v>64</v>
      </c>
      <c r="C31" s="49">
        <v>141000</v>
      </c>
      <c r="D31" s="49">
        <v>166086.65</v>
      </c>
      <c r="E31" s="170">
        <f t="shared" si="0"/>
        <v>117.79195035460992</v>
      </c>
      <c r="F31" s="26"/>
    </row>
    <row r="32" spans="1:8" ht="24.6" x14ac:dyDescent="0.3">
      <c r="A32" s="59" t="s">
        <v>25</v>
      </c>
      <c r="B32" s="47" t="s">
        <v>65</v>
      </c>
      <c r="C32" s="49">
        <v>141000</v>
      </c>
      <c r="D32" s="49">
        <v>166086.65</v>
      </c>
      <c r="E32" s="170">
        <f t="shared" si="0"/>
        <v>117.79195035460992</v>
      </c>
      <c r="F32" s="26"/>
    </row>
    <row r="33" spans="1:6" ht="48.6" x14ac:dyDescent="0.3">
      <c r="A33" s="59" t="s">
        <v>324</v>
      </c>
      <c r="B33" s="47" t="s">
        <v>322</v>
      </c>
      <c r="C33" s="49">
        <v>0</v>
      </c>
      <c r="D33" s="49">
        <v>158486.15</v>
      </c>
      <c r="E33" s="170">
        <v>0</v>
      </c>
      <c r="F33" s="26"/>
    </row>
    <row r="34" spans="1:6" ht="36.6" x14ac:dyDescent="0.3">
      <c r="A34" s="59" t="s">
        <v>325</v>
      </c>
      <c r="B34" s="47" t="s">
        <v>323</v>
      </c>
      <c r="C34" s="49">
        <v>0</v>
      </c>
      <c r="D34" s="49">
        <v>7100.5</v>
      </c>
      <c r="E34" s="170">
        <v>0</v>
      </c>
      <c r="F34" s="26"/>
    </row>
    <row r="35" spans="1:6" ht="48.6" x14ac:dyDescent="0.3">
      <c r="A35" s="59" t="s">
        <v>352</v>
      </c>
      <c r="B35" s="47" t="s">
        <v>326</v>
      </c>
      <c r="C35" s="49">
        <v>0</v>
      </c>
      <c r="D35" s="49">
        <v>500</v>
      </c>
      <c r="E35" s="170">
        <v>0</v>
      </c>
      <c r="F35" s="26"/>
    </row>
    <row r="36" spans="1:6" x14ac:dyDescent="0.3">
      <c r="A36" s="59" t="s">
        <v>26</v>
      </c>
      <c r="B36" s="47" t="s">
        <v>66</v>
      </c>
      <c r="C36" s="49">
        <v>101000</v>
      </c>
      <c r="D36" s="49">
        <v>96937.09</v>
      </c>
      <c r="E36" s="170">
        <f t="shared" si="0"/>
        <v>95.977316831683169</v>
      </c>
      <c r="F36" s="26"/>
    </row>
    <row r="37" spans="1:6" ht="25.95" customHeight="1" x14ac:dyDescent="0.3">
      <c r="A37" s="59" t="s">
        <v>27</v>
      </c>
      <c r="B37" s="47" t="s">
        <v>67</v>
      </c>
      <c r="C37" s="49">
        <v>101000</v>
      </c>
      <c r="D37" s="49">
        <v>96937.09</v>
      </c>
      <c r="E37" s="170">
        <f t="shared" si="0"/>
        <v>95.977316831683169</v>
      </c>
      <c r="F37" s="26"/>
    </row>
    <row r="38" spans="1:6" ht="55.2" customHeight="1" x14ac:dyDescent="0.3">
      <c r="A38" s="50" t="s">
        <v>254</v>
      </c>
      <c r="B38" s="56" t="s">
        <v>256</v>
      </c>
      <c r="C38" s="49">
        <v>0</v>
      </c>
      <c r="D38" s="49">
        <v>99185.49</v>
      </c>
      <c r="E38" s="170">
        <v>0</v>
      </c>
      <c r="F38" s="26"/>
    </row>
    <row r="39" spans="1:6" ht="40.950000000000003" customHeight="1" x14ac:dyDescent="0.3">
      <c r="A39" s="50" t="s">
        <v>255</v>
      </c>
      <c r="B39" s="56" t="s">
        <v>257</v>
      </c>
      <c r="C39" s="49">
        <v>0</v>
      </c>
      <c r="D39" s="49">
        <v>-2248.4</v>
      </c>
      <c r="E39" s="170">
        <v>0</v>
      </c>
      <c r="F39" s="26"/>
    </row>
    <row r="40" spans="1:6" ht="18" customHeight="1" x14ac:dyDescent="0.3">
      <c r="A40" s="57" t="s">
        <v>9</v>
      </c>
      <c r="B40" s="36" t="s">
        <v>162</v>
      </c>
      <c r="C40" s="37">
        <f>C41</f>
        <v>7212186.9900000002</v>
      </c>
      <c r="D40" s="37">
        <f>D41</f>
        <v>7212186.9900000002</v>
      </c>
      <c r="E40" s="169">
        <f t="shared" si="0"/>
        <v>100</v>
      </c>
      <c r="F40" s="26"/>
    </row>
    <row r="41" spans="1:6" ht="28.95" customHeight="1" x14ac:dyDescent="0.3">
      <c r="A41" s="55" t="s">
        <v>163</v>
      </c>
      <c r="B41" s="36" t="s">
        <v>164</v>
      </c>
      <c r="C41" s="37">
        <f>C42+C45</f>
        <v>7212186.9900000002</v>
      </c>
      <c r="D41" s="37">
        <f>D42+D45</f>
        <v>7212186.9900000002</v>
      </c>
      <c r="E41" s="169">
        <f t="shared" si="0"/>
        <v>100</v>
      </c>
      <c r="F41" s="26"/>
    </row>
    <row r="42" spans="1:6" ht="19.95" customHeight="1" x14ac:dyDescent="0.3">
      <c r="A42" s="50" t="s">
        <v>172</v>
      </c>
      <c r="B42" s="47" t="s">
        <v>173</v>
      </c>
      <c r="C42" s="49">
        <v>2898400</v>
      </c>
      <c r="D42" s="49">
        <v>2898400</v>
      </c>
      <c r="E42" s="170">
        <f t="shared" si="0"/>
        <v>100</v>
      </c>
      <c r="F42" s="26"/>
    </row>
    <row r="43" spans="1:6" ht="15" customHeight="1" x14ac:dyDescent="0.3">
      <c r="A43" s="50" t="s">
        <v>174</v>
      </c>
      <c r="B43" s="47" t="s">
        <v>177</v>
      </c>
      <c r="C43" s="49">
        <v>2898400</v>
      </c>
      <c r="D43" s="49">
        <v>2898400</v>
      </c>
      <c r="E43" s="170">
        <f t="shared" si="0"/>
        <v>100</v>
      </c>
      <c r="F43" s="26"/>
    </row>
    <row r="44" spans="1:6" ht="25.95" customHeight="1" x14ac:dyDescent="0.3">
      <c r="A44" s="50" t="s">
        <v>176</v>
      </c>
      <c r="B44" s="47" t="s">
        <v>175</v>
      </c>
      <c r="C44" s="49">
        <v>2898400</v>
      </c>
      <c r="D44" s="49">
        <v>2898400</v>
      </c>
      <c r="E44" s="170">
        <f t="shared" si="0"/>
        <v>100</v>
      </c>
      <c r="F44" s="26"/>
    </row>
    <row r="45" spans="1:6" ht="19.95" customHeight="1" x14ac:dyDescent="0.3">
      <c r="A45" s="50" t="s">
        <v>178</v>
      </c>
      <c r="B45" s="47" t="s">
        <v>179</v>
      </c>
      <c r="C45" s="49">
        <v>4313786.99</v>
      </c>
      <c r="D45" s="49">
        <v>4313786.99</v>
      </c>
      <c r="E45" s="170">
        <f t="shared" si="0"/>
        <v>100</v>
      </c>
      <c r="F45" s="26"/>
    </row>
    <row r="46" spans="1:6" ht="14.4" customHeight="1" x14ac:dyDescent="0.3">
      <c r="A46" s="50" t="s">
        <v>353</v>
      </c>
      <c r="B46" s="47" t="s">
        <v>180</v>
      </c>
      <c r="C46" s="49">
        <v>4313786.99</v>
      </c>
      <c r="D46" s="49">
        <v>4313786.99</v>
      </c>
      <c r="E46" s="170">
        <f t="shared" si="0"/>
        <v>100</v>
      </c>
      <c r="F46" s="26"/>
    </row>
    <row r="47" spans="1:6" ht="31.2" customHeight="1" x14ac:dyDescent="0.3">
      <c r="A47" s="50" t="s">
        <v>354</v>
      </c>
      <c r="B47" s="47" t="s">
        <v>181</v>
      </c>
      <c r="C47" s="49">
        <v>4313786.99</v>
      </c>
      <c r="D47" s="49">
        <v>4313786.99</v>
      </c>
      <c r="E47" s="170">
        <f t="shared" si="0"/>
        <v>100</v>
      </c>
      <c r="F47" s="26"/>
    </row>
    <row r="48" spans="1:6" ht="19.95" customHeight="1" x14ac:dyDescent="0.3">
      <c r="A48" s="57" t="s">
        <v>243</v>
      </c>
      <c r="B48" s="58" t="s">
        <v>327</v>
      </c>
      <c r="C48" s="37">
        <v>1440</v>
      </c>
      <c r="D48" s="37">
        <v>400</v>
      </c>
      <c r="E48" s="169">
        <f>D48/C48*100</f>
        <v>27.777777777777779</v>
      </c>
      <c r="F48" s="26"/>
    </row>
    <row r="49" spans="1:6" ht="36" customHeight="1" x14ac:dyDescent="0.3">
      <c r="A49" s="50" t="s">
        <v>244</v>
      </c>
      <c r="B49" s="56" t="s">
        <v>328</v>
      </c>
      <c r="C49" s="49">
        <v>1440</v>
      </c>
      <c r="D49" s="49">
        <v>400</v>
      </c>
      <c r="E49" s="170">
        <f>D49/C49*100</f>
        <v>27.777777777777779</v>
      </c>
      <c r="F49" s="26"/>
    </row>
    <row r="50" spans="1:6" ht="46.95" customHeight="1" x14ac:dyDescent="0.3">
      <c r="A50" s="50" t="s">
        <v>245</v>
      </c>
      <c r="B50" s="56" t="s">
        <v>329</v>
      </c>
      <c r="C50" s="49">
        <v>1440</v>
      </c>
      <c r="D50" s="49">
        <v>400</v>
      </c>
      <c r="E50" s="170">
        <f>D50/C50*100</f>
        <v>27.777777777777779</v>
      </c>
      <c r="F50" s="26"/>
    </row>
    <row r="51" spans="1:6" ht="42.6" customHeight="1" x14ac:dyDescent="0.3">
      <c r="A51" s="57" t="s">
        <v>28</v>
      </c>
      <c r="B51" s="58" t="s">
        <v>330</v>
      </c>
      <c r="C51" s="37">
        <v>126900</v>
      </c>
      <c r="D51" s="37">
        <v>152447.29999999999</v>
      </c>
      <c r="E51" s="169">
        <f>D51/C51*100</f>
        <v>120.13183609141056</v>
      </c>
      <c r="F51" s="26"/>
    </row>
    <row r="52" spans="1:6" ht="63.6" customHeight="1" x14ac:dyDescent="0.3">
      <c r="A52" s="59" t="s">
        <v>29</v>
      </c>
      <c r="B52" s="60" t="s">
        <v>68</v>
      </c>
      <c r="C52" s="49">
        <v>126900</v>
      </c>
      <c r="D52" s="49">
        <v>152447.29999999999</v>
      </c>
      <c r="E52" s="170">
        <f>D52/C52*100</f>
        <v>120.13183609141056</v>
      </c>
      <c r="F52" s="26"/>
    </row>
    <row r="53" spans="1:6" ht="21" customHeight="1" x14ac:dyDescent="0.3">
      <c r="A53" s="57" t="s">
        <v>331</v>
      </c>
      <c r="B53" s="58" t="s">
        <v>332</v>
      </c>
      <c r="C53" s="37">
        <v>0</v>
      </c>
      <c r="D53" s="37">
        <v>9500</v>
      </c>
      <c r="E53" s="169">
        <v>0</v>
      </c>
      <c r="F53" s="26"/>
    </row>
    <row r="54" spans="1:6" ht="42" customHeight="1" x14ac:dyDescent="0.3">
      <c r="A54" s="59" t="s">
        <v>355</v>
      </c>
      <c r="B54" s="60" t="s">
        <v>333</v>
      </c>
      <c r="C54" s="49">
        <v>0</v>
      </c>
      <c r="D54" s="49">
        <v>9500</v>
      </c>
      <c r="E54" s="170">
        <v>0</v>
      </c>
      <c r="F54" s="26"/>
    </row>
    <row r="55" spans="1:6" ht="17.399999999999999" customHeight="1" x14ac:dyDescent="0.3">
      <c r="A55" s="57" t="s">
        <v>182</v>
      </c>
      <c r="B55" s="36" t="s">
        <v>334</v>
      </c>
      <c r="C55" s="37">
        <f>C56+C66+C69+C63</f>
        <v>3408503.62</v>
      </c>
      <c r="D55" s="37">
        <f>D56+D66+D69+D63</f>
        <v>3387304.68</v>
      </c>
      <c r="E55" s="169">
        <f>D55/C55*100</f>
        <v>99.378057283682736</v>
      </c>
      <c r="F55" s="26"/>
    </row>
    <row r="56" spans="1:6" ht="24" customHeight="1" x14ac:dyDescent="0.3">
      <c r="A56" s="57" t="s">
        <v>183</v>
      </c>
      <c r="B56" s="36" t="s">
        <v>335</v>
      </c>
      <c r="C56" s="37">
        <f>C57+C58+C59+C60+C61+C62</f>
        <v>3231363.06</v>
      </c>
      <c r="D56" s="37">
        <f>D57+D58+D59+D60+D61+D62</f>
        <v>3218887.68</v>
      </c>
      <c r="E56" s="169">
        <f t="shared" si="0"/>
        <v>99.613928247357023</v>
      </c>
      <c r="F56" s="26"/>
    </row>
    <row r="57" spans="1:6" ht="24" customHeight="1" x14ac:dyDescent="0.3">
      <c r="A57" s="59" t="s">
        <v>240</v>
      </c>
      <c r="B57" s="47" t="s">
        <v>336</v>
      </c>
      <c r="C57" s="49">
        <v>2487100</v>
      </c>
      <c r="D57" s="49">
        <v>2474664.46</v>
      </c>
      <c r="E57" s="170">
        <f t="shared" si="0"/>
        <v>99.499998391701169</v>
      </c>
      <c r="F57" s="26"/>
    </row>
    <row r="58" spans="1:6" ht="24" customHeight="1" x14ac:dyDescent="0.3">
      <c r="A58" s="59" t="s">
        <v>356</v>
      </c>
      <c r="B58" s="47" t="s">
        <v>337</v>
      </c>
      <c r="C58" s="49">
        <v>548071.06000000006</v>
      </c>
      <c r="D58" s="49">
        <v>548071.06000000006</v>
      </c>
      <c r="E58" s="170">
        <f t="shared" si="0"/>
        <v>100</v>
      </c>
      <c r="F58" s="26"/>
    </row>
    <row r="59" spans="1:6" ht="46.95" customHeight="1" x14ac:dyDescent="0.3">
      <c r="A59" s="59" t="s">
        <v>165</v>
      </c>
      <c r="B59" s="47" t="s">
        <v>338</v>
      </c>
      <c r="C59" s="49">
        <v>79200</v>
      </c>
      <c r="D59" s="49">
        <v>79200</v>
      </c>
      <c r="E59" s="170">
        <f t="shared" si="0"/>
        <v>100</v>
      </c>
      <c r="F59" s="26"/>
    </row>
    <row r="60" spans="1:6" s="11" customFormat="1" ht="62.4" customHeight="1" x14ac:dyDescent="0.3">
      <c r="A60" s="61" t="s">
        <v>31</v>
      </c>
      <c r="B60" s="53" t="s">
        <v>339</v>
      </c>
      <c r="C60" s="54">
        <v>150</v>
      </c>
      <c r="D60" s="54">
        <v>150</v>
      </c>
      <c r="E60" s="171">
        <f t="shared" ref="E60:E68" si="1">D60/C60*100</f>
        <v>100</v>
      </c>
      <c r="F60" s="27"/>
    </row>
    <row r="61" spans="1:6" s="11" customFormat="1" ht="62.4" customHeight="1" x14ac:dyDescent="0.3">
      <c r="A61" s="61" t="s">
        <v>357</v>
      </c>
      <c r="B61" s="53" t="s">
        <v>340</v>
      </c>
      <c r="C61" s="54">
        <v>88642</v>
      </c>
      <c r="D61" s="54">
        <v>88642</v>
      </c>
      <c r="E61" s="171">
        <f t="shared" si="1"/>
        <v>100</v>
      </c>
      <c r="F61" s="27"/>
    </row>
    <row r="62" spans="1:6" s="11" customFormat="1" ht="62.4" customHeight="1" x14ac:dyDescent="0.3">
      <c r="A62" s="61" t="s">
        <v>236</v>
      </c>
      <c r="B62" s="53" t="s">
        <v>341</v>
      </c>
      <c r="C62" s="54">
        <v>28200</v>
      </c>
      <c r="D62" s="54">
        <v>28160.16</v>
      </c>
      <c r="E62" s="171">
        <f t="shared" si="1"/>
        <v>99.858723404255329</v>
      </c>
      <c r="F62" s="27"/>
    </row>
    <row r="63" spans="1:6" s="11" customFormat="1" ht="24" customHeight="1" x14ac:dyDescent="0.3">
      <c r="A63" s="62" t="s">
        <v>237</v>
      </c>
      <c r="B63" s="51" t="s">
        <v>342</v>
      </c>
      <c r="C63" s="63">
        <f>C64</f>
        <v>17000</v>
      </c>
      <c r="D63" s="63">
        <f>D64</f>
        <v>20000</v>
      </c>
      <c r="E63" s="172">
        <f t="shared" si="1"/>
        <v>117.64705882352942</v>
      </c>
      <c r="F63" s="27"/>
    </row>
    <row r="64" spans="1:6" s="11" customFormat="1" ht="21.6" customHeight="1" x14ac:dyDescent="0.3">
      <c r="A64" s="61" t="s">
        <v>358</v>
      </c>
      <c r="B64" s="53" t="s">
        <v>343</v>
      </c>
      <c r="C64" s="54">
        <v>17000</v>
      </c>
      <c r="D64" s="54">
        <v>20000</v>
      </c>
      <c r="E64" s="171">
        <f t="shared" si="1"/>
        <v>117.64705882352942</v>
      </c>
      <c r="F64" s="27"/>
    </row>
    <row r="65" spans="1:6" s="11" customFormat="1" ht="51.6" customHeight="1" x14ac:dyDescent="0.3">
      <c r="A65" s="61" t="s">
        <v>359</v>
      </c>
      <c r="B65" s="53" t="s">
        <v>344</v>
      </c>
      <c r="C65" s="54">
        <v>17000</v>
      </c>
      <c r="D65" s="54">
        <v>20000</v>
      </c>
      <c r="E65" s="171">
        <f t="shared" si="1"/>
        <v>117.64705882352942</v>
      </c>
      <c r="F65" s="27"/>
    </row>
    <row r="66" spans="1:6" x14ac:dyDescent="0.3">
      <c r="A66" s="57" t="s">
        <v>167</v>
      </c>
      <c r="B66" s="36" t="s">
        <v>345</v>
      </c>
      <c r="C66" s="37">
        <f>C67</f>
        <v>160140.56</v>
      </c>
      <c r="D66" s="37">
        <f>D67</f>
        <v>148418</v>
      </c>
      <c r="E66" s="169">
        <f t="shared" si="1"/>
        <v>92.679830768669717</v>
      </c>
      <c r="F66" s="26"/>
    </row>
    <row r="67" spans="1:6" ht="37.200000000000003" customHeight="1" x14ac:dyDescent="0.3">
      <c r="A67" s="50" t="s">
        <v>360</v>
      </c>
      <c r="B67" s="47" t="s">
        <v>346</v>
      </c>
      <c r="C67" s="49">
        <v>160140.56</v>
      </c>
      <c r="D67" s="49">
        <v>148418</v>
      </c>
      <c r="E67" s="170">
        <f t="shared" si="1"/>
        <v>92.679830768669717</v>
      </c>
      <c r="F67" s="26"/>
    </row>
    <row r="68" spans="1:6" ht="36.6" x14ac:dyDescent="0.3">
      <c r="A68" s="50" t="s">
        <v>361</v>
      </c>
      <c r="B68" s="47" t="s">
        <v>347</v>
      </c>
      <c r="C68" s="49">
        <v>160140.56</v>
      </c>
      <c r="D68" s="49">
        <v>148418</v>
      </c>
      <c r="E68" s="170">
        <f t="shared" si="1"/>
        <v>92.679830768669717</v>
      </c>
      <c r="F68" s="26"/>
    </row>
    <row r="69" spans="1:6" ht="35.4" x14ac:dyDescent="0.3">
      <c r="A69" s="64" t="s">
        <v>228</v>
      </c>
      <c r="B69" s="65" t="s">
        <v>348</v>
      </c>
      <c r="C69" s="66">
        <v>0</v>
      </c>
      <c r="D69" s="66">
        <f>D70</f>
        <v>-1</v>
      </c>
      <c r="E69" s="173">
        <v>0</v>
      </c>
      <c r="F69" s="28"/>
    </row>
    <row r="70" spans="1:6" ht="36.6" x14ac:dyDescent="0.3">
      <c r="A70" s="67" t="s">
        <v>229</v>
      </c>
      <c r="B70" s="68" t="s">
        <v>349</v>
      </c>
      <c r="C70" s="113">
        <v>0</v>
      </c>
      <c r="D70" s="113">
        <v>-1</v>
      </c>
      <c r="E70" s="174">
        <v>0</v>
      </c>
      <c r="F70" s="28"/>
    </row>
    <row r="71" spans="1:6" ht="36.6" x14ac:dyDescent="0.3">
      <c r="A71" s="67" t="s">
        <v>229</v>
      </c>
      <c r="B71" s="68" t="s">
        <v>350</v>
      </c>
      <c r="C71" s="113">
        <v>0</v>
      </c>
      <c r="D71" s="113">
        <v>-1</v>
      </c>
      <c r="E71" s="174">
        <v>0</v>
      </c>
      <c r="F71" s="28"/>
    </row>
  </sheetData>
  <mergeCells count="7">
    <mergeCell ref="D1:E1"/>
    <mergeCell ref="A2:E2"/>
    <mergeCell ref="E4:E6"/>
    <mergeCell ref="A4:A6"/>
    <mergeCell ref="B4:B6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F12" sqref="F12"/>
    </sheetView>
  </sheetViews>
  <sheetFormatPr defaultRowHeight="14.4" x14ac:dyDescent="0.3"/>
  <cols>
    <col min="1" max="1" width="19.88671875" customWidth="1"/>
    <col min="2" max="2" width="12.6640625" customWidth="1"/>
    <col min="3" max="3" width="21.88671875" customWidth="1"/>
    <col min="4" max="4" width="11.5546875" customWidth="1"/>
    <col min="5" max="5" width="12.5546875" customWidth="1"/>
    <col min="6" max="6" width="13.44140625" style="182" customWidth="1"/>
    <col min="8" max="8" width="9.6640625" bestFit="1" customWidth="1"/>
  </cols>
  <sheetData>
    <row r="1" spans="1:6" x14ac:dyDescent="0.3">
      <c r="A1" s="116"/>
      <c r="B1" s="116"/>
      <c r="C1" s="116"/>
      <c r="D1" s="116"/>
      <c r="E1" s="197" t="s">
        <v>369</v>
      </c>
      <c r="F1" s="197"/>
    </row>
    <row r="2" spans="1:6" ht="39" customHeight="1" x14ac:dyDescent="0.3">
      <c r="A2" s="117"/>
      <c r="B2" s="117"/>
      <c r="C2" s="118"/>
      <c r="D2" s="119"/>
      <c r="E2" s="197"/>
      <c r="F2" s="197"/>
    </row>
    <row r="3" spans="1:6" ht="67.2" customHeight="1" x14ac:dyDescent="0.3">
      <c r="A3" s="215" t="s">
        <v>386</v>
      </c>
      <c r="B3" s="215"/>
      <c r="C3" s="216"/>
      <c r="D3" s="216"/>
      <c r="E3" s="216"/>
      <c r="F3" s="216"/>
    </row>
    <row r="4" spans="1:6" ht="14.4" customHeight="1" x14ac:dyDescent="0.3">
      <c r="A4" s="120"/>
      <c r="B4" s="120"/>
      <c r="C4" s="121"/>
      <c r="D4" s="121"/>
      <c r="E4" s="121"/>
      <c r="F4" s="175"/>
    </row>
    <row r="5" spans="1:6" x14ac:dyDescent="0.3">
      <c r="A5" s="122"/>
      <c r="B5" s="122"/>
      <c r="C5" s="123"/>
      <c r="D5" s="124"/>
      <c r="E5" s="125"/>
      <c r="F5" s="176" t="s">
        <v>155</v>
      </c>
    </row>
    <row r="6" spans="1:6" x14ac:dyDescent="0.3">
      <c r="A6" s="200" t="s">
        <v>0</v>
      </c>
      <c r="B6" s="217" t="s">
        <v>77</v>
      </c>
      <c r="C6" s="200" t="s">
        <v>69</v>
      </c>
      <c r="D6" s="200" t="s">
        <v>2</v>
      </c>
      <c r="E6" s="200" t="s">
        <v>3</v>
      </c>
      <c r="F6" s="198" t="s">
        <v>382</v>
      </c>
    </row>
    <row r="7" spans="1:6" x14ac:dyDescent="0.3">
      <c r="A7" s="201"/>
      <c r="B7" s="218"/>
      <c r="C7" s="201"/>
      <c r="D7" s="201"/>
      <c r="E7" s="201"/>
      <c r="F7" s="199"/>
    </row>
    <row r="8" spans="1:6" x14ac:dyDescent="0.3">
      <c r="A8" s="201"/>
      <c r="B8" s="218"/>
      <c r="C8" s="201"/>
      <c r="D8" s="201"/>
      <c r="E8" s="201"/>
      <c r="F8" s="199"/>
    </row>
    <row r="9" spans="1:6" x14ac:dyDescent="0.3">
      <c r="A9" s="201"/>
      <c r="B9" s="218"/>
      <c r="C9" s="201"/>
      <c r="D9" s="201"/>
      <c r="E9" s="201"/>
      <c r="F9" s="199"/>
    </row>
    <row r="10" spans="1:6" ht="3.6" customHeight="1" x14ac:dyDescent="0.3">
      <c r="A10" s="201"/>
      <c r="B10" s="219"/>
      <c r="C10" s="201"/>
      <c r="D10" s="201"/>
      <c r="E10" s="201"/>
      <c r="F10" s="199"/>
    </row>
    <row r="11" spans="1:6" x14ac:dyDescent="0.3">
      <c r="A11" s="70">
        <v>1</v>
      </c>
      <c r="B11" s="70">
        <v>2</v>
      </c>
      <c r="C11" s="71">
        <v>3</v>
      </c>
      <c r="D11" s="72" t="s">
        <v>4</v>
      </c>
      <c r="E11" s="72" t="s">
        <v>5</v>
      </c>
      <c r="F11" s="166" t="s">
        <v>6</v>
      </c>
    </row>
    <row r="12" spans="1:6" ht="37.950000000000003" customHeight="1" x14ac:dyDescent="0.3">
      <c r="A12" s="78" t="s">
        <v>280</v>
      </c>
      <c r="B12" s="126">
        <v>800</v>
      </c>
      <c r="C12" s="79" t="s">
        <v>8</v>
      </c>
      <c r="D12" s="73">
        <v>213974.37</v>
      </c>
      <c r="E12" s="73">
        <v>-52908.58</v>
      </c>
      <c r="F12" s="154" t="s">
        <v>387</v>
      </c>
    </row>
    <row r="13" spans="1:6" ht="24.6" x14ac:dyDescent="0.3">
      <c r="A13" s="127" t="s">
        <v>41</v>
      </c>
      <c r="B13" s="128">
        <v>800</v>
      </c>
      <c r="C13" s="129" t="s">
        <v>70</v>
      </c>
      <c r="D13" s="110">
        <v>213974.37</v>
      </c>
      <c r="E13" s="110">
        <v>-52908.58</v>
      </c>
      <c r="F13" s="155" t="s">
        <v>387</v>
      </c>
    </row>
    <row r="14" spans="1:6" ht="30.6" customHeight="1" x14ac:dyDescent="0.3">
      <c r="A14" s="130" t="s">
        <v>156</v>
      </c>
      <c r="B14" s="128">
        <v>800</v>
      </c>
      <c r="C14" s="129" t="s">
        <v>42</v>
      </c>
      <c r="D14" s="131">
        <v>-11653590.609999999</v>
      </c>
      <c r="E14" s="131">
        <f>E15</f>
        <v>-11715493.42</v>
      </c>
      <c r="F14" s="155">
        <f t="shared" ref="F12:F21" si="0">E14/D14*100</f>
        <v>100.53119087559917</v>
      </c>
    </row>
    <row r="15" spans="1:6" ht="40.950000000000003" customHeight="1" x14ac:dyDescent="0.3">
      <c r="A15" s="74" t="s">
        <v>78</v>
      </c>
      <c r="B15" s="128">
        <v>800</v>
      </c>
      <c r="C15" s="129" t="s">
        <v>154</v>
      </c>
      <c r="D15" s="131">
        <v>-11653590.609999999</v>
      </c>
      <c r="E15" s="131">
        <f>E16</f>
        <v>-11715493.42</v>
      </c>
      <c r="F15" s="155">
        <f t="shared" si="0"/>
        <v>100.53119087559917</v>
      </c>
    </row>
    <row r="16" spans="1:6" ht="42.6" customHeight="1" x14ac:dyDescent="0.3">
      <c r="A16" s="74" t="s">
        <v>79</v>
      </c>
      <c r="B16" s="128">
        <v>800</v>
      </c>
      <c r="C16" s="129" t="s">
        <v>73</v>
      </c>
      <c r="D16" s="131">
        <v>-11653590.609999999</v>
      </c>
      <c r="E16" s="131">
        <f>E17</f>
        <v>-11715493.42</v>
      </c>
      <c r="F16" s="155">
        <f t="shared" si="0"/>
        <v>100.53119087559917</v>
      </c>
    </row>
    <row r="17" spans="1:8" ht="48.6" customHeight="1" x14ac:dyDescent="0.3">
      <c r="A17" s="74" t="s">
        <v>45</v>
      </c>
      <c r="B17" s="128">
        <v>800</v>
      </c>
      <c r="C17" s="129" t="s">
        <v>73</v>
      </c>
      <c r="D17" s="131">
        <v>-11653590.609999999</v>
      </c>
      <c r="E17" s="131">
        <v>-11715493.42</v>
      </c>
      <c r="F17" s="155">
        <f t="shared" si="0"/>
        <v>100.53119087559917</v>
      </c>
    </row>
    <row r="18" spans="1:8" ht="25.95" customHeight="1" x14ac:dyDescent="0.3">
      <c r="A18" s="130" t="s">
        <v>157</v>
      </c>
      <c r="B18" s="128">
        <v>800</v>
      </c>
      <c r="C18" s="132" t="s">
        <v>47</v>
      </c>
      <c r="D18" s="131">
        <v>11867564.98</v>
      </c>
      <c r="E18" s="131">
        <f>E19</f>
        <v>11662584.84</v>
      </c>
      <c r="F18" s="155">
        <f t="shared" si="0"/>
        <v>98.27277002194262</v>
      </c>
    </row>
    <row r="19" spans="1:8" ht="42" customHeight="1" x14ac:dyDescent="0.3">
      <c r="A19" s="74" t="s">
        <v>48</v>
      </c>
      <c r="B19" s="128">
        <v>800</v>
      </c>
      <c r="C19" s="132" t="s">
        <v>74</v>
      </c>
      <c r="D19" s="131">
        <v>11867564.98</v>
      </c>
      <c r="E19" s="131">
        <f>E20</f>
        <v>11662584.84</v>
      </c>
      <c r="F19" s="155">
        <f t="shared" si="0"/>
        <v>98.27277002194262</v>
      </c>
      <c r="H19" s="32"/>
    </row>
    <row r="20" spans="1:8" ht="38.4" customHeight="1" x14ac:dyDescent="0.3">
      <c r="A20" s="74" t="s">
        <v>49</v>
      </c>
      <c r="B20" s="128">
        <v>800</v>
      </c>
      <c r="C20" s="146" t="s">
        <v>75</v>
      </c>
      <c r="D20" s="141">
        <v>11867564.98</v>
      </c>
      <c r="E20" s="141">
        <f>E21</f>
        <v>11662584.84</v>
      </c>
      <c r="F20" s="177">
        <f t="shared" si="0"/>
        <v>98.27277002194262</v>
      </c>
    </row>
    <row r="21" spans="1:8" ht="54" customHeight="1" x14ac:dyDescent="0.3">
      <c r="A21" s="74" t="s">
        <v>50</v>
      </c>
      <c r="B21" s="145">
        <v>800</v>
      </c>
      <c r="C21" s="147" t="s">
        <v>76</v>
      </c>
      <c r="D21" s="148">
        <v>11867564.98</v>
      </c>
      <c r="E21" s="148">
        <v>11662584.84</v>
      </c>
      <c r="F21" s="178">
        <f t="shared" si="0"/>
        <v>98.27277002194262</v>
      </c>
    </row>
    <row r="22" spans="1:8" x14ac:dyDescent="0.3">
      <c r="A22" s="133"/>
      <c r="B22" s="133"/>
      <c r="C22" s="134"/>
      <c r="D22" s="135"/>
      <c r="E22" s="142"/>
      <c r="F22" s="179"/>
    </row>
    <row r="23" spans="1:8" x14ac:dyDescent="0.3">
      <c r="A23" s="136"/>
      <c r="B23" s="136"/>
      <c r="C23" s="137"/>
      <c r="D23" s="143"/>
      <c r="E23" s="144"/>
      <c r="F23" s="180"/>
    </row>
    <row r="24" spans="1:8" x14ac:dyDescent="0.3">
      <c r="A24" s="138"/>
      <c r="B24" s="138"/>
      <c r="C24" s="139"/>
      <c r="D24" s="140"/>
      <c r="E24" s="140"/>
      <c r="F24" s="181"/>
    </row>
  </sheetData>
  <mergeCells count="8">
    <mergeCell ref="E1:F2"/>
    <mergeCell ref="A3:F3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4" workbookViewId="0">
      <selection activeCell="E12" sqref="E12"/>
    </sheetView>
  </sheetViews>
  <sheetFormatPr defaultRowHeight="14.4" x14ac:dyDescent="0.3"/>
  <cols>
    <col min="1" max="1" width="26.109375" customWidth="1"/>
    <col min="2" max="2" width="27.44140625" customWidth="1"/>
    <col min="3" max="3" width="12.44140625" customWidth="1"/>
    <col min="4" max="4" width="12.33203125" customWidth="1"/>
    <col min="5" max="5" width="14.88671875" style="182" customWidth="1"/>
    <col min="7" max="7" width="9.6640625" bestFit="1" customWidth="1"/>
  </cols>
  <sheetData>
    <row r="1" spans="1:5" x14ac:dyDescent="0.3">
      <c r="A1" s="116"/>
      <c r="B1" s="116"/>
      <c r="C1" s="116"/>
      <c r="D1" s="197" t="s">
        <v>368</v>
      </c>
      <c r="E1" s="197"/>
    </row>
    <row r="2" spans="1:5" ht="31.95" customHeight="1" x14ac:dyDescent="0.3">
      <c r="A2" s="116"/>
      <c r="B2" s="116"/>
      <c r="C2" s="116"/>
      <c r="D2" s="197"/>
      <c r="E2" s="197"/>
    </row>
    <row r="3" spans="1:5" ht="46.2" customHeight="1" x14ac:dyDescent="0.3">
      <c r="A3" s="215" t="s">
        <v>384</v>
      </c>
      <c r="B3" s="216"/>
      <c r="C3" s="216"/>
      <c r="D3" s="216"/>
      <c r="E3" s="216"/>
    </row>
    <row r="4" spans="1:5" ht="16.95" customHeight="1" x14ac:dyDescent="0.3">
      <c r="A4" s="120"/>
      <c r="B4" s="121"/>
      <c r="C4" s="121"/>
      <c r="D4" s="121"/>
      <c r="E4" s="175"/>
    </row>
    <row r="5" spans="1:5" x14ac:dyDescent="0.3">
      <c r="A5" s="122"/>
      <c r="B5" s="123"/>
      <c r="C5" s="124"/>
      <c r="D5" s="125"/>
      <c r="E5" s="176" t="s">
        <v>155</v>
      </c>
    </row>
    <row r="6" spans="1:5" x14ac:dyDescent="0.3">
      <c r="A6" s="200" t="s">
        <v>0</v>
      </c>
      <c r="B6" s="200" t="s">
        <v>69</v>
      </c>
      <c r="C6" s="200" t="s">
        <v>2</v>
      </c>
      <c r="D6" s="200" t="s">
        <v>3</v>
      </c>
      <c r="E6" s="198" t="s">
        <v>383</v>
      </c>
    </row>
    <row r="7" spans="1:5" ht="24" customHeight="1" x14ac:dyDescent="0.3">
      <c r="A7" s="201"/>
      <c r="B7" s="201"/>
      <c r="C7" s="201"/>
      <c r="D7" s="201"/>
      <c r="E7" s="199"/>
    </row>
    <row r="8" spans="1:5" x14ac:dyDescent="0.3">
      <c r="A8" s="70">
        <v>1</v>
      </c>
      <c r="B8" s="71">
        <v>2</v>
      </c>
      <c r="C8" s="72" t="s">
        <v>279</v>
      </c>
      <c r="D8" s="72" t="s">
        <v>4</v>
      </c>
      <c r="E8" s="166" t="s">
        <v>5</v>
      </c>
    </row>
    <row r="9" spans="1:5" ht="35.4" customHeight="1" x14ac:dyDescent="0.3">
      <c r="A9" s="78" t="s">
        <v>40</v>
      </c>
      <c r="B9" s="79" t="s">
        <v>8</v>
      </c>
      <c r="C9" s="73">
        <v>213974.37</v>
      </c>
      <c r="D9" s="73">
        <v>-52908.58</v>
      </c>
      <c r="E9" s="155" t="s">
        <v>387</v>
      </c>
    </row>
    <row r="10" spans="1:5" ht="41.4" customHeight="1" x14ac:dyDescent="0.3">
      <c r="A10" s="149" t="s">
        <v>351</v>
      </c>
      <c r="B10" s="129" t="s">
        <v>70</v>
      </c>
      <c r="C10" s="73">
        <v>213974.37</v>
      </c>
      <c r="D10" s="73">
        <v>-52908.58</v>
      </c>
      <c r="E10" s="155" t="s">
        <v>387</v>
      </c>
    </row>
    <row r="11" spans="1:5" ht="21" customHeight="1" x14ac:dyDescent="0.3">
      <c r="A11" s="127" t="s">
        <v>41</v>
      </c>
      <c r="B11" s="129" t="s">
        <v>70</v>
      </c>
      <c r="C11" s="110">
        <v>213974.37</v>
      </c>
      <c r="D11" s="110">
        <v>-52908.58</v>
      </c>
      <c r="E11" s="155" t="s">
        <v>387</v>
      </c>
    </row>
    <row r="12" spans="1:5" ht="20.399999999999999" customHeight="1" x14ac:dyDescent="0.3">
      <c r="A12" s="130" t="s">
        <v>156</v>
      </c>
      <c r="B12" s="129" t="s">
        <v>42</v>
      </c>
      <c r="C12" s="131">
        <v>-11653590.609999999</v>
      </c>
      <c r="D12" s="131">
        <f>D13</f>
        <v>-11715493.42</v>
      </c>
      <c r="E12" s="155">
        <f t="shared" ref="E12:E19" si="0">D12/C12*100</f>
        <v>100.53119087559917</v>
      </c>
    </row>
    <row r="13" spans="1:5" ht="24.6" customHeight="1" x14ac:dyDescent="0.3">
      <c r="A13" s="74" t="s">
        <v>43</v>
      </c>
      <c r="B13" s="129" t="s">
        <v>71</v>
      </c>
      <c r="C13" s="131">
        <v>-11653590.609999999</v>
      </c>
      <c r="D13" s="131">
        <f>D14</f>
        <v>-11715493.42</v>
      </c>
      <c r="E13" s="155">
        <f t="shared" si="0"/>
        <v>100.53119087559917</v>
      </c>
    </row>
    <row r="14" spans="1:5" ht="30" customHeight="1" x14ac:dyDescent="0.3">
      <c r="A14" s="74" t="s">
        <v>44</v>
      </c>
      <c r="B14" s="129" t="s">
        <v>72</v>
      </c>
      <c r="C14" s="131">
        <v>-11653590.609999999</v>
      </c>
      <c r="D14" s="131">
        <f>D15</f>
        <v>-11715493.42</v>
      </c>
      <c r="E14" s="155">
        <f t="shared" si="0"/>
        <v>100.53119087559917</v>
      </c>
    </row>
    <row r="15" spans="1:5" ht="35.4" customHeight="1" x14ac:dyDescent="0.3">
      <c r="A15" s="74" t="s">
        <v>45</v>
      </c>
      <c r="B15" s="129" t="s">
        <v>73</v>
      </c>
      <c r="C15" s="131">
        <v>-11653590.609999999</v>
      </c>
      <c r="D15" s="131">
        <v>-11715493.42</v>
      </c>
      <c r="E15" s="155">
        <f t="shared" si="0"/>
        <v>100.53119087559917</v>
      </c>
    </row>
    <row r="16" spans="1:5" ht="22.95" customHeight="1" x14ac:dyDescent="0.3">
      <c r="A16" s="130" t="s">
        <v>46</v>
      </c>
      <c r="B16" s="129" t="s">
        <v>47</v>
      </c>
      <c r="C16" s="131">
        <v>11867564.98</v>
      </c>
      <c r="D16" s="131">
        <f>D17</f>
        <v>11662584.84</v>
      </c>
      <c r="E16" s="155">
        <f t="shared" si="0"/>
        <v>98.27277002194262</v>
      </c>
    </row>
    <row r="17" spans="1:7" ht="25.95" customHeight="1" x14ac:dyDescent="0.3">
      <c r="A17" s="74" t="s">
        <v>48</v>
      </c>
      <c r="B17" s="132" t="s">
        <v>74</v>
      </c>
      <c r="C17" s="131">
        <v>11867564.98</v>
      </c>
      <c r="D17" s="131">
        <f>D18</f>
        <v>11662584.84</v>
      </c>
      <c r="E17" s="155">
        <f t="shared" si="0"/>
        <v>98.27277002194262</v>
      </c>
      <c r="G17" s="32"/>
    </row>
    <row r="18" spans="1:7" ht="33" customHeight="1" x14ac:dyDescent="0.3">
      <c r="A18" s="74" t="s">
        <v>49</v>
      </c>
      <c r="B18" s="132" t="s">
        <v>75</v>
      </c>
      <c r="C18" s="131">
        <v>11867564.98</v>
      </c>
      <c r="D18" s="131">
        <f>D19</f>
        <v>11662584.84</v>
      </c>
      <c r="E18" s="155">
        <f t="shared" si="0"/>
        <v>98.27277002194262</v>
      </c>
    </row>
    <row r="19" spans="1:7" ht="43.95" customHeight="1" x14ac:dyDescent="0.3">
      <c r="A19" s="74" t="s">
        <v>50</v>
      </c>
      <c r="B19" s="132" t="s">
        <v>76</v>
      </c>
      <c r="C19" s="131">
        <v>11867564.98</v>
      </c>
      <c r="D19" s="131">
        <v>11662584.84</v>
      </c>
      <c r="E19" s="155">
        <f t="shared" si="0"/>
        <v>98.27277002194262</v>
      </c>
    </row>
    <row r="20" spans="1:7" x14ac:dyDescent="0.3">
      <c r="A20" s="21"/>
      <c r="B20" s="22"/>
      <c r="C20" s="23"/>
      <c r="D20" s="24"/>
      <c r="E20" s="183"/>
    </row>
    <row r="21" spans="1:7" x14ac:dyDescent="0.3">
      <c r="A21" s="6"/>
      <c r="B21" s="7"/>
      <c r="C21" s="8"/>
      <c r="D21" s="9"/>
      <c r="E21" s="184"/>
    </row>
  </sheetData>
  <mergeCells count="7">
    <mergeCell ref="D1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</vt:lpstr>
      <vt:lpstr>Приложение 6</vt:lpstr>
      <vt:lpstr>Приложение 5</vt:lpstr>
      <vt:lpstr>Приложение 4</vt:lpstr>
      <vt:lpstr>Приложение 3</vt:lpstr>
      <vt:lpstr>Приложение 2</vt:lpstr>
      <vt:lpstr>Приложение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2020-12-09T07:14:31Z</cp:lastPrinted>
  <dcterms:created xsi:type="dcterms:W3CDTF">2020-02-23T07:03:45Z</dcterms:created>
  <dcterms:modified xsi:type="dcterms:W3CDTF">2020-12-15T13:33:23Z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